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8" windowWidth="20112" windowHeight="7992"/>
  </bookViews>
  <sheets>
    <sheet name="Приложение 4" sheetId="1" r:id="rId1"/>
  </sheets>
  <definedNames>
    <definedName name="_xlnm.Print_Titles" localSheetId="0">'Приложение 4'!$5:$7</definedName>
  </definedNames>
  <calcPr calcId="144525" iterate="1" fullPrecision="0"/>
</workbook>
</file>

<file path=xl/calcChain.xml><?xml version="1.0" encoding="utf-8"?>
<calcChain xmlns="http://schemas.openxmlformats.org/spreadsheetml/2006/main">
  <c r="H25" i="1" l="1"/>
  <c r="H40" i="1"/>
  <c r="E40" i="1" l="1"/>
  <c r="G36" i="1" l="1"/>
  <c r="H36" i="1" l="1"/>
  <c r="B12" i="1"/>
  <c r="C33" i="1" l="1"/>
  <c r="C30" i="1"/>
  <c r="C25" i="1"/>
  <c r="C22" i="1"/>
  <c r="C15" i="1"/>
  <c r="C12" i="1"/>
  <c r="C8" i="1"/>
  <c r="C40" i="1" l="1"/>
  <c r="H22" i="1"/>
  <c r="F37" i="1"/>
  <c r="F38" i="1"/>
  <c r="F17" i="1"/>
  <c r="F14" i="1" l="1"/>
  <c r="G10" i="1"/>
  <c r="G11" i="1"/>
  <c r="G14" i="1"/>
  <c r="G17" i="1"/>
  <c r="G18" i="1"/>
  <c r="G19" i="1"/>
  <c r="G20" i="1"/>
  <c r="G21" i="1"/>
  <c r="G24" i="1"/>
  <c r="G27" i="1"/>
  <c r="G28" i="1"/>
  <c r="G29" i="1"/>
  <c r="G32" i="1"/>
  <c r="G35" i="1"/>
  <c r="G37" i="1"/>
  <c r="G38" i="1"/>
  <c r="G39" i="1"/>
  <c r="F10" i="1"/>
  <c r="F11" i="1"/>
  <c r="F18" i="1"/>
  <c r="F19" i="1"/>
  <c r="F20" i="1"/>
  <c r="F21" i="1"/>
  <c r="F24" i="1"/>
  <c r="F27" i="1"/>
  <c r="F28" i="1"/>
  <c r="F29" i="1"/>
  <c r="F32" i="1"/>
  <c r="F35" i="1"/>
  <c r="E30" i="1" l="1"/>
  <c r="E8" i="1" l="1"/>
  <c r="D8" i="1"/>
  <c r="B8" i="1"/>
  <c r="E12" i="1"/>
  <c r="D12" i="1"/>
  <c r="E15" i="1"/>
  <c r="D15" i="1"/>
  <c r="B15" i="1"/>
  <c r="E22" i="1"/>
  <c r="D22" i="1"/>
  <c r="B22" i="1"/>
  <c r="E25" i="1"/>
  <c r="D25" i="1"/>
  <c r="B25" i="1"/>
  <c r="D30" i="1"/>
  <c r="G30" i="1" s="1"/>
  <c r="B30" i="1"/>
  <c r="F30" i="1" s="1"/>
  <c r="E33" i="1"/>
  <c r="D33" i="1"/>
  <c r="B33" i="1"/>
  <c r="H35" i="1" l="1"/>
  <c r="F12" i="1"/>
  <c r="G12" i="1"/>
  <c r="G25" i="1"/>
  <c r="F25" i="1"/>
  <c r="F33" i="1"/>
  <c r="G33" i="1"/>
  <c r="G22" i="1"/>
  <c r="F22" i="1"/>
  <c r="F8" i="1"/>
  <c r="G8" i="1"/>
  <c r="G15" i="1"/>
  <c r="F15" i="1"/>
  <c r="B40" i="1"/>
  <c r="D40" i="1"/>
  <c r="G40" i="1" l="1"/>
  <c r="F40" i="1"/>
  <c r="H32" i="1"/>
  <c r="H18" i="1"/>
  <c r="H30" i="1"/>
  <c r="H8" i="1"/>
  <c r="H17" i="1"/>
  <c r="H11" i="1"/>
  <c r="H29" i="1"/>
  <c r="H33" i="1"/>
  <c r="H14" i="1"/>
  <c r="H20" i="1"/>
  <c r="H15" i="1"/>
  <c r="H27" i="1"/>
  <c r="H19" i="1"/>
  <c r="H37" i="1"/>
  <c r="H39" i="1"/>
  <c r="H38" i="1"/>
  <c r="H12" i="1"/>
  <c r="H10" i="1"/>
  <c r="H21" i="1"/>
</calcChain>
</file>

<file path=xl/sharedStrings.xml><?xml version="1.0" encoding="utf-8"?>
<sst xmlns="http://schemas.openxmlformats.org/spreadsheetml/2006/main" count="44" uniqueCount="38">
  <si>
    <t>к уточненному плану</t>
  </si>
  <si>
    <t>% исполнения</t>
  </si>
  <si>
    <t>Доля в общем объеме исполненных расходов, %</t>
  </si>
  <si>
    <t>100.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</si>
  <si>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Код и наименование группы и подгруппы вида расходов</t>
  </si>
  <si>
    <t>Приложение 4 к пояснительной записке</t>
  </si>
  <si>
    <t>200. Закупка товаров, работ и услуг для обеспечения государственных (муниципальных) нужд</t>
  </si>
  <si>
    <t>240. Иные закупки товаров, работ и услуг для обеспечения государственных (муниципальных) нужд</t>
  </si>
  <si>
    <t>110. Расходы на выплаты персоналу казенных учреждений</t>
  </si>
  <si>
    <t>120. Расходы на выплаты персоналу государственных (муниципальных) органов</t>
  </si>
  <si>
    <t>300. Социальное обеспечение и иные выплаты населению</t>
  </si>
  <si>
    <t>в том числе:</t>
  </si>
  <si>
    <t>310. Публичные нормативные социальные выплаты гражданам</t>
  </si>
  <si>
    <t>320. Социальные выплаты гражданам, кроме публичных нормативных социальных выплат</t>
  </si>
  <si>
    <t>330. Публичные нормативные выплаты гражданам несоциального характера</t>
  </si>
  <si>
    <t>350. Премии и гранты</t>
  </si>
  <si>
    <t>360. Иные выплаты населению</t>
  </si>
  <si>
    <t>400. Капитальные вложения в объекты государственной (муниципальной) собственности</t>
  </si>
  <si>
    <t>410. Бюджетные инвестиции</t>
  </si>
  <si>
    <t>600. Предоставление субсидий бюджетным, автономным учреждениям и иным некоммерческим организациям</t>
  </si>
  <si>
    <t>610. Субсидии бюджетным учреждениям</t>
  </si>
  <si>
    <t>620. Субсидии автономным учреждениям</t>
  </si>
  <si>
    <t>630.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</si>
  <si>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700. Обслуживание государственного (муниципального) долга</t>
  </si>
  <si>
    <t>730. Обслуживание муниципального долга</t>
  </si>
  <si>
    <t>800. Иные бюджетные ассигнования</t>
  </si>
  <si>
    <t>810.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</si>
  <si>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830. Исполнение судебных актов</t>
  </si>
  <si>
    <t>850. Уплата налогов, сборов и иных платежей</t>
  </si>
  <si>
    <t>870. Резервные средства</t>
  </si>
  <si>
    <t>880. Специальные расходы</t>
  </si>
  <si>
    <t>Всего</t>
  </si>
  <si>
    <t xml:space="preserve">Уточненный план на год (тыс. рублей) </t>
  </si>
  <si>
    <t>Исполнено за год (тыс. рублей)</t>
  </si>
  <si>
    <t>Утвержденный план на год (тыс. рублей)</t>
  </si>
  <si>
    <t xml:space="preserve">
Анализ исполнения бюджета города Югорска в разрезе видов расходов классификации расходов бюджетов за 2023 год
</t>
  </si>
  <si>
    <t>Первоначальный утвержденный план на год (тыс. рублей)</t>
  </si>
  <si>
    <t>к первоначаль-   но утвержденному плану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</si>
</sst>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3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3" fillId="0" borderId="0" xfId="0" applyNumberFormat="1" applyFont="1"/>
    <xf numFmtId="164" fontId="1" fillId="0" borderId="0" xfId="0" applyNumberFormat="1" applyFont="1"/>
    <xf numFmtId="164" fontId="3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view="pageBreakPreview" topLeftCell="A20" zoomScale="90" zoomScaleNormal="100" zoomScaleSheetLayoutView="90" workbookViewId="0">
      <selection activeCell="A5" sqref="A5:A6"/>
    </sheetView>
  </sheetViews>
  <sheetFormatPr defaultColWidth="34.109375" defaultRowHeight="15.6" x14ac:dyDescent="0.3"/>
  <cols>
    <col min="1" max="1" width="61" style="1" customWidth="1"/>
    <col min="2" max="3" width="19" style="1" customWidth="1"/>
    <col min="4" max="4" width="15.33203125" style="1" customWidth="1"/>
    <col min="5" max="6" width="16.6640625" style="1" customWidth="1"/>
    <col min="7" max="7" width="12.88671875" style="1" customWidth="1"/>
    <col min="8" max="8" width="14.6640625" style="1" customWidth="1"/>
    <col min="9" max="16384" width="34.109375" style="1"/>
  </cols>
  <sheetData>
    <row r="1" spans="1:8" ht="16.8" x14ac:dyDescent="0.3">
      <c r="A1" s="2"/>
      <c r="B1" s="2"/>
      <c r="C1" s="2"/>
      <c r="D1" s="2"/>
      <c r="E1" s="2"/>
      <c r="F1" s="18" t="s">
        <v>5</v>
      </c>
      <c r="G1" s="18"/>
      <c r="H1" s="18"/>
    </row>
    <row r="2" spans="1:8" x14ac:dyDescent="0.3">
      <c r="A2" s="2"/>
      <c r="B2" s="2"/>
      <c r="C2" s="2"/>
      <c r="D2" s="2"/>
      <c r="E2" s="2"/>
      <c r="F2" s="2"/>
      <c r="G2" s="2"/>
      <c r="H2" s="2"/>
    </row>
    <row r="3" spans="1:8" ht="45.6" customHeight="1" x14ac:dyDescent="0.3">
      <c r="A3" s="19" t="s">
        <v>35</v>
      </c>
      <c r="B3" s="19"/>
      <c r="C3" s="19"/>
      <c r="D3" s="19"/>
      <c r="E3" s="19"/>
      <c r="F3" s="19"/>
      <c r="G3" s="19"/>
      <c r="H3" s="19"/>
    </row>
    <row r="4" spans="1:8" x14ac:dyDescent="0.3">
      <c r="A4" s="3"/>
      <c r="B4" s="3"/>
      <c r="C4" s="3"/>
      <c r="D4" s="3"/>
      <c r="E4" s="3"/>
      <c r="F4" s="3"/>
      <c r="G4" s="3"/>
      <c r="H4" s="3"/>
    </row>
    <row r="5" spans="1:8" ht="46.8" customHeight="1" x14ac:dyDescent="0.3">
      <c r="A5" s="20" t="s">
        <v>4</v>
      </c>
      <c r="B5" s="20" t="s">
        <v>36</v>
      </c>
      <c r="C5" s="25" t="s">
        <v>34</v>
      </c>
      <c r="D5" s="23" t="s">
        <v>32</v>
      </c>
      <c r="E5" s="23" t="s">
        <v>33</v>
      </c>
      <c r="F5" s="24" t="s">
        <v>1</v>
      </c>
      <c r="G5" s="24"/>
      <c r="H5" s="20" t="s">
        <v>2</v>
      </c>
    </row>
    <row r="6" spans="1:8" ht="83.4" customHeight="1" x14ac:dyDescent="0.3">
      <c r="A6" s="21"/>
      <c r="B6" s="22"/>
      <c r="C6" s="26"/>
      <c r="D6" s="23"/>
      <c r="E6" s="23"/>
      <c r="F6" s="4" t="s">
        <v>37</v>
      </c>
      <c r="G6" s="4" t="s">
        <v>0</v>
      </c>
      <c r="H6" s="20"/>
    </row>
    <row r="7" spans="1:8" ht="22.2" customHeight="1" x14ac:dyDescent="0.3">
      <c r="A7" s="13">
        <v>1</v>
      </c>
      <c r="B7" s="14">
        <v>2</v>
      </c>
      <c r="C7" s="14">
        <v>3</v>
      </c>
      <c r="D7" s="10">
        <v>4</v>
      </c>
      <c r="E7" s="10">
        <v>5</v>
      </c>
      <c r="F7" s="11">
        <v>6</v>
      </c>
      <c r="G7" s="11">
        <v>7</v>
      </c>
      <c r="H7" s="11">
        <v>8</v>
      </c>
    </row>
    <row r="8" spans="1:8" ht="78" x14ac:dyDescent="0.3">
      <c r="A8" s="5" t="s">
        <v>3</v>
      </c>
      <c r="B8" s="6">
        <f>B10+B11</f>
        <v>514735.3</v>
      </c>
      <c r="C8" s="6">
        <f t="shared" ref="C8" si="0">C10+C11</f>
        <v>564426.5</v>
      </c>
      <c r="D8" s="6">
        <f t="shared" ref="D8:E8" si="1">D10+D11</f>
        <v>564365</v>
      </c>
      <c r="E8" s="12">
        <f t="shared" si="1"/>
        <v>563425.9</v>
      </c>
      <c r="F8" s="6">
        <f>E8/B8*100</f>
        <v>109.5</v>
      </c>
      <c r="G8" s="6">
        <f>E8/D8*100</f>
        <v>99.8</v>
      </c>
      <c r="H8" s="6">
        <f>E8/E40*100</f>
        <v>11.6</v>
      </c>
    </row>
    <row r="9" spans="1:8" x14ac:dyDescent="0.3">
      <c r="A9" s="7" t="s">
        <v>11</v>
      </c>
      <c r="B9" s="8"/>
      <c r="C9" s="8"/>
      <c r="D9" s="8"/>
      <c r="E9" s="8"/>
      <c r="F9" s="6"/>
      <c r="G9" s="6"/>
      <c r="H9" s="8"/>
    </row>
    <row r="10" spans="1:8" ht="22.2" customHeight="1" x14ac:dyDescent="0.3">
      <c r="A10" s="7" t="s">
        <v>8</v>
      </c>
      <c r="B10" s="8">
        <v>162351.5</v>
      </c>
      <c r="C10" s="8">
        <v>180309.4</v>
      </c>
      <c r="D10" s="8">
        <v>180248</v>
      </c>
      <c r="E10" s="8">
        <v>179856.7</v>
      </c>
      <c r="F10" s="8">
        <f t="shared" ref="F10:F40" si="2">E10/B10*100</f>
        <v>110.8</v>
      </c>
      <c r="G10" s="8">
        <f t="shared" ref="G10:G40" si="3">E10/D10*100</f>
        <v>99.8</v>
      </c>
      <c r="H10" s="8">
        <f>E10/E40*100</f>
        <v>3.7</v>
      </c>
    </row>
    <row r="11" spans="1:8" ht="31.2" x14ac:dyDescent="0.3">
      <c r="A11" s="7" t="s">
        <v>9</v>
      </c>
      <c r="B11" s="8">
        <v>352383.8</v>
      </c>
      <c r="C11" s="8">
        <v>384117.1</v>
      </c>
      <c r="D11" s="8">
        <v>384117</v>
      </c>
      <c r="E11" s="8">
        <v>383569.2</v>
      </c>
      <c r="F11" s="8">
        <f t="shared" si="2"/>
        <v>108.8</v>
      </c>
      <c r="G11" s="8">
        <f t="shared" si="3"/>
        <v>99.9</v>
      </c>
      <c r="H11" s="8">
        <f>E11/E40*100</f>
        <v>7.9</v>
      </c>
    </row>
    <row r="12" spans="1:8" ht="41.4" customHeight="1" x14ac:dyDescent="0.3">
      <c r="A12" s="5" t="s">
        <v>6</v>
      </c>
      <c r="B12" s="6">
        <f>B14</f>
        <v>484745.7</v>
      </c>
      <c r="C12" s="6">
        <f t="shared" ref="C12" si="4">C14</f>
        <v>632935</v>
      </c>
      <c r="D12" s="6">
        <f t="shared" ref="D12:E12" si="5">D14</f>
        <v>633409.4</v>
      </c>
      <c r="E12" s="6">
        <f t="shared" si="5"/>
        <v>614773.19999999995</v>
      </c>
      <c r="F12" s="6">
        <f t="shared" si="2"/>
        <v>126.8</v>
      </c>
      <c r="G12" s="6">
        <f t="shared" si="3"/>
        <v>97.1</v>
      </c>
      <c r="H12" s="6">
        <f>E12/E40*100</f>
        <v>12.6</v>
      </c>
    </row>
    <row r="13" spans="1:8" x14ac:dyDescent="0.3">
      <c r="A13" s="7" t="s">
        <v>11</v>
      </c>
      <c r="B13" s="8"/>
      <c r="C13" s="8"/>
      <c r="D13" s="8"/>
      <c r="E13" s="8"/>
      <c r="F13" s="6"/>
      <c r="G13" s="6"/>
      <c r="H13" s="8"/>
    </row>
    <row r="14" spans="1:8" ht="37.200000000000003" customHeight="1" x14ac:dyDescent="0.3">
      <c r="A14" s="7" t="s">
        <v>7</v>
      </c>
      <c r="B14" s="8">
        <v>484745.7</v>
      </c>
      <c r="C14" s="17">
        <v>632935</v>
      </c>
      <c r="D14" s="17">
        <v>633409.4</v>
      </c>
      <c r="E14" s="8">
        <v>614773.19999999995</v>
      </c>
      <c r="F14" s="8">
        <f>E14/B14*100</f>
        <v>126.8</v>
      </c>
      <c r="G14" s="8">
        <f t="shared" si="3"/>
        <v>97.1</v>
      </c>
      <c r="H14" s="8">
        <f>E14/E40*100</f>
        <v>12.6</v>
      </c>
    </row>
    <row r="15" spans="1:8" ht="21.6" customHeight="1" x14ac:dyDescent="0.3">
      <c r="A15" s="5" t="s">
        <v>10</v>
      </c>
      <c r="B15" s="6">
        <f>B17+B18+B19+B20+B21</f>
        <v>96751.8</v>
      </c>
      <c r="C15" s="6">
        <f t="shared" ref="C15" si="6">C17+C18+C19+C20+C21</f>
        <v>111175.8</v>
      </c>
      <c r="D15" s="6">
        <f t="shared" ref="D15:E15" si="7">D17+D18+D19+D20+D21</f>
        <v>111176</v>
      </c>
      <c r="E15" s="6">
        <f t="shared" si="7"/>
        <v>110610.7</v>
      </c>
      <c r="F15" s="6">
        <f t="shared" si="2"/>
        <v>114.3</v>
      </c>
      <c r="G15" s="6">
        <f t="shared" si="3"/>
        <v>99.5</v>
      </c>
      <c r="H15" s="6">
        <f>E15/E40*100</f>
        <v>2.2999999999999998</v>
      </c>
    </row>
    <row r="16" spans="1:8" x14ac:dyDescent="0.3">
      <c r="A16" s="7" t="s">
        <v>11</v>
      </c>
      <c r="B16" s="8"/>
      <c r="C16" s="8"/>
      <c r="D16" s="8"/>
      <c r="E16" s="8"/>
      <c r="F16" s="6"/>
      <c r="G16" s="6"/>
      <c r="H16" s="8"/>
    </row>
    <row r="17" spans="1:8" ht="30" customHeight="1" x14ac:dyDescent="0.3">
      <c r="A17" s="7" t="s">
        <v>12</v>
      </c>
      <c r="B17" s="8">
        <v>12375.5</v>
      </c>
      <c r="C17" s="8">
        <v>17287.3</v>
      </c>
      <c r="D17" s="8">
        <v>17287.3</v>
      </c>
      <c r="E17" s="8">
        <v>17287.3</v>
      </c>
      <c r="F17" s="8">
        <f t="shared" si="2"/>
        <v>139.69999999999999</v>
      </c>
      <c r="G17" s="8">
        <f t="shared" si="3"/>
        <v>100</v>
      </c>
      <c r="H17" s="8">
        <f>E17/E40*100</f>
        <v>0.4</v>
      </c>
    </row>
    <row r="18" spans="1:8" ht="31.2" x14ac:dyDescent="0.3">
      <c r="A18" s="7" t="s">
        <v>13</v>
      </c>
      <c r="B18" s="8">
        <v>79316.7</v>
      </c>
      <c r="C18" s="8">
        <v>89093.1</v>
      </c>
      <c r="D18" s="8">
        <v>89093.3</v>
      </c>
      <c r="E18" s="8">
        <v>88600.9</v>
      </c>
      <c r="F18" s="8">
        <f t="shared" si="2"/>
        <v>111.7</v>
      </c>
      <c r="G18" s="8">
        <f t="shared" si="3"/>
        <v>99.4</v>
      </c>
      <c r="H18" s="8">
        <f>E18/E40*100</f>
        <v>1.8</v>
      </c>
    </row>
    <row r="19" spans="1:8" ht="34.200000000000003" customHeight="1" x14ac:dyDescent="0.3">
      <c r="A19" s="7" t="s">
        <v>14</v>
      </c>
      <c r="B19" s="8">
        <v>3859.8</v>
      </c>
      <c r="C19" s="8">
        <v>3793.1</v>
      </c>
      <c r="D19" s="8">
        <v>3793.1</v>
      </c>
      <c r="E19" s="8">
        <v>3793.1</v>
      </c>
      <c r="F19" s="8">
        <f t="shared" si="2"/>
        <v>98.3</v>
      </c>
      <c r="G19" s="8">
        <f t="shared" si="3"/>
        <v>100</v>
      </c>
      <c r="H19" s="8">
        <f>E19/E40*100</f>
        <v>0.1</v>
      </c>
    </row>
    <row r="20" spans="1:8" ht="17.399999999999999" customHeight="1" x14ac:dyDescent="0.3">
      <c r="A20" s="7" t="s">
        <v>15</v>
      </c>
      <c r="B20" s="8">
        <v>747.8</v>
      </c>
      <c r="C20" s="8">
        <v>636.6</v>
      </c>
      <c r="D20" s="8">
        <v>636.6</v>
      </c>
      <c r="E20" s="8">
        <v>593.70000000000005</v>
      </c>
      <c r="F20" s="8">
        <f t="shared" si="2"/>
        <v>79.400000000000006</v>
      </c>
      <c r="G20" s="8">
        <f t="shared" si="3"/>
        <v>93.3</v>
      </c>
      <c r="H20" s="8">
        <f>E20/E40*100</f>
        <v>0</v>
      </c>
    </row>
    <row r="21" spans="1:8" ht="17.399999999999999" customHeight="1" x14ac:dyDescent="0.3">
      <c r="A21" s="7" t="s">
        <v>16</v>
      </c>
      <c r="B21" s="8">
        <v>452</v>
      </c>
      <c r="C21" s="8">
        <v>365.7</v>
      </c>
      <c r="D21" s="8">
        <v>365.7</v>
      </c>
      <c r="E21" s="8">
        <v>335.7</v>
      </c>
      <c r="F21" s="8">
        <f t="shared" si="2"/>
        <v>74.3</v>
      </c>
      <c r="G21" s="8">
        <f t="shared" si="3"/>
        <v>91.8</v>
      </c>
      <c r="H21" s="8">
        <f>E21/E40*100</f>
        <v>0</v>
      </c>
    </row>
    <row r="22" spans="1:8" ht="31.2" x14ac:dyDescent="0.3">
      <c r="A22" s="5" t="s">
        <v>17</v>
      </c>
      <c r="B22" s="6">
        <f>B24</f>
        <v>213541.7</v>
      </c>
      <c r="C22" s="6">
        <f t="shared" ref="C22" si="8">C24</f>
        <v>886471.6</v>
      </c>
      <c r="D22" s="6">
        <f t="shared" ref="D22:E22" si="9">D24</f>
        <v>886471.6</v>
      </c>
      <c r="E22" s="6">
        <f t="shared" si="9"/>
        <v>884227.3</v>
      </c>
      <c r="F22" s="6">
        <f t="shared" si="2"/>
        <v>414.1</v>
      </c>
      <c r="G22" s="6">
        <f t="shared" si="3"/>
        <v>99.7</v>
      </c>
      <c r="H22" s="6">
        <f>H24</f>
        <v>18.2</v>
      </c>
    </row>
    <row r="23" spans="1:8" x14ac:dyDescent="0.3">
      <c r="A23" s="7" t="s">
        <v>11</v>
      </c>
      <c r="B23" s="8"/>
      <c r="C23" s="8"/>
      <c r="D23" s="8"/>
      <c r="E23" s="8"/>
      <c r="F23" s="6"/>
      <c r="G23" s="6"/>
      <c r="H23" s="8"/>
    </row>
    <row r="24" spans="1:8" x14ac:dyDescent="0.3">
      <c r="A24" s="7" t="s">
        <v>18</v>
      </c>
      <c r="B24" s="8">
        <v>213541.7</v>
      </c>
      <c r="C24" s="8">
        <v>886471.6</v>
      </c>
      <c r="D24" s="8">
        <v>886471.6</v>
      </c>
      <c r="E24" s="8">
        <v>884227.3</v>
      </c>
      <c r="F24" s="8">
        <f t="shared" si="2"/>
        <v>414.1</v>
      </c>
      <c r="G24" s="8">
        <f t="shared" si="3"/>
        <v>99.7</v>
      </c>
      <c r="H24" s="8">
        <v>18.2</v>
      </c>
    </row>
    <row r="25" spans="1:8" ht="31.2" x14ac:dyDescent="0.3">
      <c r="A25" s="5" t="s">
        <v>19</v>
      </c>
      <c r="B25" s="6">
        <f>B27+B28+B29</f>
        <v>2350013.7000000002</v>
      </c>
      <c r="C25" s="6">
        <f t="shared" ref="C25" si="10">C27+C28+C29</f>
        <v>2493441.7999999998</v>
      </c>
      <c r="D25" s="6">
        <f t="shared" ref="D25:E25" si="11">D27+D28+D29</f>
        <v>2493024.7000000002</v>
      </c>
      <c r="E25" s="6">
        <f t="shared" si="11"/>
        <v>2489582.2000000002</v>
      </c>
      <c r="F25" s="6">
        <f t="shared" si="2"/>
        <v>105.9</v>
      </c>
      <c r="G25" s="6">
        <f t="shared" si="3"/>
        <v>99.9</v>
      </c>
      <c r="H25" s="6">
        <f>H27+H28+H29</f>
        <v>51.1</v>
      </c>
    </row>
    <row r="26" spans="1:8" x14ac:dyDescent="0.3">
      <c r="A26" s="7" t="s">
        <v>11</v>
      </c>
      <c r="B26" s="8"/>
      <c r="C26" s="8"/>
      <c r="D26" s="8"/>
      <c r="E26" s="8"/>
      <c r="F26" s="8"/>
      <c r="G26" s="6"/>
      <c r="H26" s="8"/>
    </row>
    <row r="27" spans="1:8" x14ac:dyDescent="0.3">
      <c r="A27" s="7" t="s">
        <v>20</v>
      </c>
      <c r="B27" s="8">
        <v>1707859.8</v>
      </c>
      <c r="C27" s="8">
        <v>1803490.5</v>
      </c>
      <c r="D27" s="8">
        <v>1803073.3</v>
      </c>
      <c r="E27" s="8">
        <v>1800273.5</v>
      </c>
      <c r="F27" s="8">
        <f t="shared" si="2"/>
        <v>105.4</v>
      </c>
      <c r="G27" s="8">
        <f t="shared" si="3"/>
        <v>99.8</v>
      </c>
      <c r="H27" s="8">
        <f>E27/E40*100</f>
        <v>37</v>
      </c>
    </row>
    <row r="28" spans="1:8" x14ac:dyDescent="0.3">
      <c r="A28" s="7" t="s">
        <v>21</v>
      </c>
      <c r="B28" s="8">
        <v>617619.1</v>
      </c>
      <c r="C28" s="8">
        <v>660627.9</v>
      </c>
      <c r="D28" s="8">
        <v>660628</v>
      </c>
      <c r="E28" s="8">
        <v>660522.5</v>
      </c>
      <c r="F28" s="8">
        <f t="shared" si="2"/>
        <v>106.9</v>
      </c>
      <c r="G28" s="8">
        <f t="shared" si="3"/>
        <v>100</v>
      </c>
      <c r="H28" s="8">
        <v>13.5</v>
      </c>
    </row>
    <row r="29" spans="1:8" ht="62.4" x14ac:dyDescent="0.3">
      <c r="A29" s="7" t="s">
        <v>22</v>
      </c>
      <c r="B29" s="8">
        <v>24534.799999999999</v>
      </c>
      <c r="C29" s="8">
        <v>29323.4</v>
      </c>
      <c r="D29" s="8">
        <v>29323.4</v>
      </c>
      <c r="E29" s="8">
        <v>28786.2</v>
      </c>
      <c r="F29" s="8">
        <f t="shared" si="2"/>
        <v>117.3</v>
      </c>
      <c r="G29" s="8">
        <f t="shared" si="3"/>
        <v>98.2</v>
      </c>
      <c r="H29" s="8">
        <f>E29/E40*100</f>
        <v>0.6</v>
      </c>
    </row>
    <row r="30" spans="1:8" ht="31.2" x14ac:dyDescent="0.3">
      <c r="A30" s="5" t="s">
        <v>23</v>
      </c>
      <c r="B30" s="6">
        <f>B32</f>
        <v>18134</v>
      </c>
      <c r="C30" s="6">
        <f t="shared" ref="C30" si="12">C32</f>
        <v>719.2</v>
      </c>
      <c r="D30" s="6">
        <f t="shared" ref="D30:E30" si="13">D32</f>
        <v>719.2</v>
      </c>
      <c r="E30" s="6">
        <f t="shared" si="13"/>
        <v>719.1</v>
      </c>
      <c r="F30" s="6">
        <f t="shared" si="2"/>
        <v>4</v>
      </c>
      <c r="G30" s="6">
        <f t="shared" si="3"/>
        <v>100</v>
      </c>
      <c r="H30" s="6">
        <f>E30/E40*100</f>
        <v>0</v>
      </c>
    </row>
    <row r="31" spans="1:8" x14ac:dyDescent="0.3">
      <c r="A31" s="7" t="s">
        <v>11</v>
      </c>
      <c r="B31" s="8"/>
      <c r="C31" s="8"/>
      <c r="D31" s="8"/>
      <c r="E31" s="8"/>
      <c r="F31" s="6"/>
      <c r="G31" s="6"/>
      <c r="H31" s="8"/>
    </row>
    <row r="32" spans="1:8" x14ac:dyDescent="0.3">
      <c r="A32" s="7" t="s">
        <v>24</v>
      </c>
      <c r="B32" s="8">
        <v>18134</v>
      </c>
      <c r="C32" s="17">
        <v>719.2</v>
      </c>
      <c r="D32" s="17">
        <v>719.2</v>
      </c>
      <c r="E32" s="8">
        <v>719.1</v>
      </c>
      <c r="F32" s="8">
        <f t="shared" si="2"/>
        <v>4</v>
      </c>
      <c r="G32" s="8">
        <f t="shared" si="3"/>
        <v>100</v>
      </c>
      <c r="H32" s="8">
        <f>E32/E40*100</f>
        <v>0</v>
      </c>
    </row>
    <row r="33" spans="1:8" x14ac:dyDescent="0.3">
      <c r="A33" s="5" t="s">
        <v>25</v>
      </c>
      <c r="B33" s="6">
        <f>B35+B36+B37+B38+B39</f>
        <v>95000</v>
      </c>
      <c r="C33" s="6">
        <f t="shared" ref="C33" si="14">C35+C36+C37+C38+C39</f>
        <v>231409.6</v>
      </c>
      <c r="D33" s="6">
        <f t="shared" ref="D33:E33" si="15">D35+D36+D37+D38+D39</f>
        <v>231605.8</v>
      </c>
      <c r="E33" s="6">
        <f t="shared" si="15"/>
        <v>203820.79999999999</v>
      </c>
      <c r="F33" s="6">
        <f t="shared" si="2"/>
        <v>214.5</v>
      </c>
      <c r="G33" s="6">
        <f t="shared" si="3"/>
        <v>88</v>
      </c>
      <c r="H33" s="6">
        <f>E33/E40*100</f>
        <v>4.2</v>
      </c>
    </row>
    <row r="34" spans="1:8" x14ac:dyDescent="0.3">
      <c r="A34" s="7" t="s">
        <v>11</v>
      </c>
      <c r="B34" s="8"/>
      <c r="C34" s="8"/>
      <c r="D34" s="8"/>
      <c r="E34" s="8"/>
      <c r="F34" s="6"/>
      <c r="G34" s="6"/>
      <c r="H34" s="6"/>
    </row>
    <row r="35" spans="1:8" ht="46.8" x14ac:dyDescent="0.3">
      <c r="A35" s="7" t="s">
        <v>26</v>
      </c>
      <c r="B35" s="8">
        <v>88790.9</v>
      </c>
      <c r="C35" s="8">
        <v>195347.3</v>
      </c>
      <c r="D35" s="8">
        <v>195539.3</v>
      </c>
      <c r="E35" s="8">
        <v>170535.9</v>
      </c>
      <c r="F35" s="8">
        <f t="shared" si="2"/>
        <v>192.1</v>
      </c>
      <c r="G35" s="8">
        <f t="shared" si="3"/>
        <v>87.2</v>
      </c>
      <c r="H35" s="8">
        <f>E35/E40*100</f>
        <v>3.5</v>
      </c>
    </row>
    <row r="36" spans="1:8" x14ac:dyDescent="0.3">
      <c r="A36" s="7" t="s">
        <v>27</v>
      </c>
      <c r="B36" s="8">
        <v>0</v>
      </c>
      <c r="C36" s="8">
        <v>425.7</v>
      </c>
      <c r="D36" s="8">
        <v>425.7</v>
      </c>
      <c r="E36" s="8">
        <v>425.7</v>
      </c>
      <c r="F36" s="8">
        <v>0</v>
      </c>
      <c r="G36" s="8">
        <f>E36/D36*100</f>
        <v>100</v>
      </c>
      <c r="H36" s="8">
        <f>E36/E40*100</f>
        <v>0</v>
      </c>
    </row>
    <row r="37" spans="1:8" x14ac:dyDescent="0.3">
      <c r="A37" s="7" t="s">
        <v>28</v>
      </c>
      <c r="B37" s="8">
        <v>4209.1000000000004</v>
      </c>
      <c r="C37" s="8">
        <v>33636.6</v>
      </c>
      <c r="D37" s="8">
        <v>33640.800000000003</v>
      </c>
      <c r="E37" s="8">
        <v>32859.199999999997</v>
      </c>
      <c r="F37" s="8">
        <f t="shared" si="2"/>
        <v>780.7</v>
      </c>
      <c r="G37" s="8">
        <f t="shared" si="3"/>
        <v>97.7</v>
      </c>
      <c r="H37" s="8">
        <f>E37/E40*100</f>
        <v>0.7</v>
      </c>
    </row>
    <row r="38" spans="1:8" x14ac:dyDescent="0.3">
      <c r="A38" s="7" t="s">
        <v>29</v>
      </c>
      <c r="B38" s="8">
        <v>2000</v>
      </c>
      <c r="C38" s="8">
        <v>2000</v>
      </c>
      <c r="D38" s="8">
        <v>2000</v>
      </c>
      <c r="E38" s="8">
        <v>0</v>
      </c>
      <c r="F38" s="8">
        <f t="shared" si="2"/>
        <v>0</v>
      </c>
      <c r="G38" s="8">
        <f t="shared" si="3"/>
        <v>0</v>
      </c>
      <c r="H38" s="8">
        <f>E38/E40*100</f>
        <v>0</v>
      </c>
    </row>
    <row r="39" spans="1:8" hidden="1" x14ac:dyDescent="0.3">
      <c r="A39" s="7" t="s">
        <v>30</v>
      </c>
      <c r="B39" s="8">
        <v>0</v>
      </c>
      <c r="C39" s="8">
        <v>0</v>
      </c>
      <c r="D39" s="8">
        <v>0</v>
      </c>
      <c r="E39" s="8">
        <v>0</v>
      </c>
      <c r="F39" s="8">
        <v>0</v>
      </c>
      <c r="G39" s="8" t="e">
        <f t="shared" si="3"/>
        <v>#DIV/0!</v>
      </c>
      <c r="H39" s="8">
        <f>E39/E40*100</f>
        <v>0</v>
      </c>
    </row>
    <row r="40" spans="1:8" x14ac:dyDescent="0.3">
      <c r="A40" s="9" t="s">
        <v>31</v>
      </c>
      <c r="B40" s="6">
        <f>B33+B30+B25+B22+B15+B12+B8</f>
        <v>3772922.2</v>
      </c>
      <c r="C40" s="6">
        <f t="shared" ref="C40" si="16">C33+C30+C25+C22+C15+C12+C8</f>
        <v>4920579.5</v>
      </c>
      <c r="D40" s="6">
        <f t="shared" ref="D40" si="17">D33+D30+D25+D22+D15+D12+D8</f>
        <v>4920771.7</v>
      </c>
      <c r="E40" s="6">
        <f>E33+E30+E25+E22+E15+E12+E8</f>
        <v>4867159.2</v>
      </c>
      <c r="F40" s="6">
        <f t="shared" si="2"/>
        <v>129</v>
      </c>
      <c r="G40" s="6">
        <f t="shared" si="3"/>
        <v>98.9</v>
      </c>
      <c r="H40" s="6">
        <f>H8+H12+H15+H22+H25+H30+H33</f>
        <v>100</v>
      </c>
    </row>
    <row r="41" spans="1:8" x14ac:dyDescent="0.3">
      <c r="A41" s="2"/>
      <c r="B41" s="2"/>
      <c r="C41" s="2"/>
      <c r="D41" s="2"/>
      <c r="E41" s="2"/>
      <c r="F41" s="2"/>
      <c r="G41" s="2"/>
      <c r="H41" s="15"/>
    </row>
    <row r="42" spans="1:8" x14ac:dyDescent="0.3">
      <c r="H42" s="16"/>
    </row>
  </sheetData>
  <mergeCells count="9">
    <mergeCell ref="F1:H1"/>
    <mergeCell ref="A3:H3"/>
    <mergeCell ref="A5:A6"/>
    <mergeCell ref="B5:B6"/>
    <mergeCell ref="D5:D6"/>
    <mergeCell ref="E5:E6"/>
    <mergeCell ref="F5:G5"/>
    <mergeCell ref="H5:H6"/>
    <mergeCell ref="C5:C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Бушуева Надежда Павловна</cp:lastModifiedBy>
  <cp:lastPrinted>2024-03-22T04:36:49Z</cp:lastPrinted>
  <dcterms:created xsi:type="dcterms:W3CDTF">2017-03-21T11:16:27Z</dcterms:created>
  <dcterms:modified xsi:type="dcterms:W3CDTF">2024-03-22T04:43:09Z</dcterms:modified>
</cp:coreProperties>
</file>