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Приложение 2" sheetId="1" r:id="rId1"/>
  </sheets>
  <definedNames>
    <definedName name="_xlnm.Print_Titles" localSheetId="0">'Приложение 2'!$5:$6</definedName>
    <definedName name="_xlnm.Print_Area" localSheetId="0">'Приложение 2'!$A$1:$G$83</definedName>
  </definedNames>
  <calcPr calcId="144525"/>
</workbook>
</file>

<file path=xl/calcChain.xml><?xml version="1.0" encoding="utf-8"?>
<calcChain xmlns="http://schemas.openxmlformats.org/spreadsheetml/2006/main">
  <c r="E78" i="1" l="1"/>
  <c r="E69" i="1"/>
  <c r="E46" i="1"/>
  <c r="E79" i="1" l="1"/>
  <c r="F78" i="1"/>
  <c r="B78" i="1"/>
  <c r="G58" i="1"/>
  <c r="G53" i="1"/>
  <c r="F69" i="1"/>
  <c r="B69" i="1"/>
  <c r="G30" i="1"/>
  <c r="G31" i="1"/>
  <c r="G28" i="1"/>
  <c r="G27" i="1"/>
  <c r="G9" i="1"/>
  <c r="G14" i="1"/>
  <c r="G15" i="1"/>
  <c r="G16" i="1"/>
  <c r="G13" i="1"/>
  <c r="D16" i="1"/>
  <c r="D14" i="1"/>
  <c r="D15" i="1"/>
  <c r="D12" i="1"/>
  <c r="F46" i="1" l="1"/>
  <c r="C46" i="1"/>
  <c r="B46" i="1"/>
  <c r="G36" i="1"/>
  <c r="D36" i="1"/>
  <c r="D31" i="1"/>
  <c r="D30" i="1"/>
  <c r="D28" i="1"/>
  <c r="G25" i="1"/>
  <c r="D25" i="1"/>
  <c r="G24" i="1"/>
  <c r="D24" i="1"/>
  <c r="G23" i="1"/>
  <c r="D23" i="1"/>
  <c r="G22" i="1"/>
  <c r="D22" i="1"/>
  <c r="D13" i="1"/>
  <c r="C78" i="1" l="1"/>
  <c r="C65" i="1"/>
  <c r="C69" i="1" s="1"/>
  <c r="D69" i="1" s="1"/>
  <c r="G43" i="1"/>
  <c r="D43" i="1"/>
  <c r="G38" i="1" l="1"/>
  <c r="D38" i="1"/>
  <c r="G37" i="1"/>
  <c r="D37" i="1"/>
  <c r="D10" i="1"/>
  <c r="G10" i="1"/>
  <c r="D74" i="1" l="1"/>
  <c r="D75" i="1"/>
  <c r="D76" i="1"/>
  <c r="D77" i="1"/>
  <c r="D78" i="1" s="1"/>
  <c r="D72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53" i="1"/>
  <c r="D50" i="1"/>
  <c r="D51" i="1"/>
  <c r="D49" i="1"/>
  <c r="D21" i="1"/>
  <c r="D26" i="1"/>
  <c r="D27" i="1"/>
  <c r="D29" i="1"/>
  <c r="D32" i="1"/>
  <c r="D33" i="1"/>
  <c r="D34" i="1"/>
  <c r="D35" i="1"/>
  <c r="D39" i="1"/>
  <c r="D40" i="1"/>
  <c r="D41" i="1"/>
  <c r="D42" i="1"/>
  <c r="D44" i="1"/>
  <c r="D45" i="1"/>
  <c r="D20" i="1"/>
  <c r="D19" i="1"/>
  <c r="D11" i="1"/>
  <c r="D17" i="1"/>
  <c r="D9" i="1"/>
  <c r="G74" i="1" l="1"/>
  <c r="G75" i="1"/>
  <c r="G76" i="1"/>
  <c r="G77" i="1"/>
  <c r="G72" i="1"/>
  <c r="G78" i="1"/>
  <c r="G55" i="1"/>
  <c r="G56" i="1"/>
  <c r="G57" i="1"/>
  <c r="G59" i="1"/>
  <c r="G60" i="1"/>
  <c r="G61" i="1"/>
  <c r="G62" i="1"/>
  <c r="G63" i="1"/>
  <c r="G64" i="1"/>
  <c r="G65" i="1"/>
  <c r="G66" i="1"/>
  <c r="G67" i="1"/>
  <c r="G68" i="1"/>
  <c r="G54" i="1"/>
  <c r="G50" i="1"/>
  <c r="G51" i="1"/>
  <c r="G49" i="1"/>
  <c r="G69" i="1" l="1"/>
  <c r="G20" i="1"/>
  <c r="G21" i="1"/>
  <c r="G26" i="1"/>
  <c r="G32" i="1"/>
  <c r="G33" i="1"/>
  <c r="G34" i="1"/>
  <c r="G35" i="1"/>
  <c r="G39" i="1"/>
  <c r="G40" i="1"/>
  <c r="G41" i="1"/>
  <c r="G42" i="1"/>
  <c r="G44" i="1"/>
  <c r="G45" i="1"/>
  <c r="G19" i="1"/>
  <c r="G11" i="1"/>
  <c r="G12" i="1"/>
  <c r="G17" i="1"/>
  <c r="F79" i="1"/>
  <c r="B79" i="1"/>
  <c r="D46" i="1" l="1"/>
  <c r="C79" i="1"/>
  <c r="D79" i="1" s="1"/>
  <c r="G46" i="1"/>
  <c r="G79" i="1" l="1"/>
</calcChain>
</file>

<file path=xl/sharedStrings.xml><?xml version="1.0" encoding="utf-8"?>
<sst xmlns="http://schemas.openxmlformats.org/spreadsheetml/2006/main" count="83" uniqueCount="71">
  <si>
    <t>Наименование межбюджетных трансфертов</t>
  </si>
  <si>
    <t>% исполнения к уточненному плану на год</t>
  </si>
  <si>
    <t>7=6/3*100</t>
  </si>
  <si>
    <t>Субсидии</t>
  </si>
  <si>
    <t>За счет средств федерального бюджета</t>
  </si>
  <si>
    <t>За счет средств бюджета автономного округа</t>
  </si>
  <si>
    <t>Итого субсидии</t>
  </si>
  <si>
    <t>Субвенции</t>
  </si>
  <si>
    <t>Итого субвенции</t>
  </si>
  <si>
    <t>Иные межбюджетные трансферты</t>
  </si>
  <si>
    <t>Иные межбюджетные трансферты на реализацию наказов избирателей депутатам Думы Ханты-Мансийского автономного округа - Югры в рамках непрограммных направлений деятельности</t>
  </si>
  <si>
    <t>Итого иные межбюджетные трансферты</t>
  </si>
  <si>
    <t>Приложение 2 к пояснительной записке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</si>
  <si>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- Югры в рамках непрограммных направлений деятельности</t>
  </si>
  <si>
    <t xml:space="preserve">Всего </t>
  </si>
  <si>
    <t>Первоначальный утвержденный план на год                        (тыс. рублей)</t>
  </si>
  <si>
    <t>Уточненный план на год                (тыс. рублей)</t>
  </si>
  <si>
    <t>Фактически поступило в доход бюджета города Югорска за год                                 (тыс. рублей)</t>
  </si>
  <si>
    <t>Исполнено за год                          (тыс. рублей)</t>
  </si>
  <si>
    <t>Анализ межбюджетных трансфертов (без учета дотаций), поступивших в бюджет города Югорска за 2023 год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</si>
  <si>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 в рамках государственной программы Югры «Развитие образования»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</si>
  <si>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в рамках государственной программы Югры «Развитие образования»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</si>
  <si>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государственной программы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</si>
  <si>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 в рамках государственной программы Югры «Развитие образования»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</si>
  <si>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рамках регионального проекта «Патриотическое воспитание граждан Российской Федерации» государственной программы Югры «Развитие образования»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</si>
  <si>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государственной программы Югры «Развитие физической культуры и спорта» </t>
  </si>
  <si>
    <t>Субсидии на софинансирование расходов муниципальных образований по развитию сети спортивных объектов шаговой доступности в рамках государственной программы Югры «Развитие физической культуры и спорта»</t>
  </si>
  <si>
    <t>Субсидии на реализацию мероприятий по обеспечению жильем молодых семей в рамках государственной программы Югры «Развитие жилищной сферы»</t>
  </si>
  <si>
    <t>Субсидии на переселение граждан из не предназначенных для проживания строений, созданных в период промышленного освоения Сибири и Дальнего Востока в рамках государственной программы Югры «Развитие жилищной сферы»</t>
  </si>
  <si>
    <t xml:space="preserve">Субсидии на реализацию полномочий в сфере жилищно-коммунального комплекса в рамках государственной программы Югры «Жилищно-коммунальный комплекс и городская среда» </t>
  </si>
  <si>
    <t>Субсидии на государственную поддержку отрасли культуры в рамках государственной программы Югры «Культурное пространство»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</si>
  <si>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в рамках государственной программы Югры «Развитие образования»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</si>
  <si>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государственной программы Югры «Развитие образования»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</si>
  <si>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государственной программы Югры «Развитие образования»</t>
  </si>
  <si>
    <t>Субвенции на организацию и обеспечение отдыха и оздоровления детей, в том числе в этнической среде в рамках государственной программы Югры «Развитие образования»</t>
  </si>
  <si>
    <t>Субвенции на поддержку и развитие животноводства в рамках государственной программы Югры «Развитие агропромышленного комплекса»</t>
  </si>
  <si>
    <t>Субвенции на осуществление первичного воинского учета органами местного самоуправления городских округов в рамках непрограммных направлений деятельности</t>
  </si>
  <si>
    <t>Субсидии на реализацию полномочий в области строительства и жилищных отношений в рамках государственной программы Югры «Развитие жилищной сферы»</t>
  </si>
  <si>
    <t>Субсидии на стимулирование программ развития жилищного строительства субъектов Российской Федерации в рамках регионального проекта «Жилье» государственной программы Югры «Развитие жилищной сферы»</t>
  </si>
  <si>
    <t>Субсидии на государственную поддержку организаций, входящих в систему спортивной подготовки в рамках  регионального проекта «Спорт – норма жизни» государственной программы Югры «Развитие физической культуры и спорта»</t>
  </si>
  <si>
    <t xml:space="preserve">Субсидии на реализацию программ формирования современной городской среды в рамках регионального проекта «Формирование комфортной городской среды» государственной программы Югры «Пространственное развитие и формирование комфортной городской среды» </t>
  </si>
  <si>
    <t>Субсидии на создание условий для деятельности народных дружин в рамках государственной программы Югры «Профилактика правонарушений и обеспечение отдельных прав граждан»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</si>
  <si>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в рамках государственной программы Югры «Реализация государственной национальной политики и профилактика экстремизма»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</si>
  <si>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в рамках государственной программы Югры «Реализация государственной национальной политики и профилактика экстремизма»</t>
  </si>
  <si>
    <t>Субсидии на реализацию полномочий в области градостроительной деятельности в рамках государственной программы Югры «Пространственное развитие и формирование комфортной городской среды»</t>
  </si>
  <si>
    <t>Субсидии на финансовую поддержку субъектов малого и среднего предпринимательства в рамках регионального проекта «Акселерация субъектов малого и среднего предпринимательства» государственной программы Югры «Развитие экономического потенциала»</t>
  </si>
  <si>
    <t>Субсидии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«Создание условий для легкого старта и комфортного ведения бизнеса» государственной программы Югры «Развитие экономического потенциала»</t>
  </si>
  <si>
    <t>Иные межбюджетные трансферты на реализацию мероприятий по содействию трудоустройству граждан в рамках государственной программы Югры «Поддержка занятости населения»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</si>
  <si>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в рамках государственной программы Югры «Профилактика правонарушений и обеспечение отдельных прав граждан»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</si>
  <si>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государственной программы Югры «Развитие образования»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</si>
  <si>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государственной программы Югры «Поддержка занятости населения»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</si>
  <si>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 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в рамках государственной программы Югры «Развитие жилищной сферы»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</si>
  <si>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в рамках государственной программы Югры «Профилактика правонарушений и обеспечение отдельных прав граждан»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</si>
  <si>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государственной программы Югры «Профилактика правонарушений и обеспечение отдельных прав граждан»</t>
  </si>
  <si>
    <t>Субсидии на техническое оснащение региональных и муниципальных музеев в рамках регионального проекта «Культурная среда» государственной программы Югры «Культурное пространство»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</si>
  <si>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государственной программы Югры «Современное здравоохранение»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</si>
  <si>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государственной программы Югры «Экологическая безопасность»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</si>
  <si>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 в рамках государственной программы Югры «Жилищно-коммунальный комплекс и городская среда»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</si>
  <si>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государственной программы Югры «Социальное и демографическое развитие»</t>
  </si>
  <si>
    <t>Субвенции на организацию мероприятий при осуществлении деятельности по обращению с животными без владельцев в рамках государственной программы Югры «Развитие агропромышленного комплекса»</t>
  </si>
  <si>
    <t>Субвенции на поддержку и развитие малых форм хозяйствования в рамках государственной программы Югры «Развитие агропромышленного комплекса»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</si>
  <si>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государственной программы Югры «Развитие государственной гражданской и муниципальной службы»</t>
  </si>
  <si>
    <t>Субвенции на осуществление переданных полномочий Российской Федерации на государственную регистрацию актов гражданского состояния в рамках государственной программы Югры «Развитие государственной гражданской и муниципальной службы»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</si>
  <si>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государственной программы Югры «Культурное пространство»</t>
  </si>
  <si>
    <t>Субсидии на организацию деятельности молодежных трудовых отрядов в рамках государственной программы Югры «Развитие гражданского общества»</t>
  </si>
  <si>
    <t>Субсидии на реализацию инициативных проектов, отобранных по результатам конкурса в рамках государственной программы Югры «Развитие гражданского общества»</t>
  </si>
  <si>
    <t>Субсидии на развитие сферы культуры в муниципальных образованиях Ханты-Мансийского автономного округа - Югры государственной программы Югры «Культурное пространство»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</si>
  <si>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 граждан Российской Федерации» государственной программы Югры «Развитие образования»</t>
  </si>
  <si>
    <t xml:space="preserve">Субсидии на обеспечение мероприятий по модернизации систем коммунальной инфраструктуры за счет средств, поступивших от публично-правовой компании «Фонд развития территорий» в рамках государственной программы Югры «Жилищно-коммунальный комплекс и городская среда» </t>
  </si>
  <si>
    <t xml:space="preserve"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- Югры в рамках государственной программы Югры «Жилищно-коммунальный комплекс и городская среда» </t>
  </si>
  <si>
    <t>Отклонение уточненного плана от первоначально  утвержденного (+; -)      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</si>
</sst>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6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0" fontId="4" fillId="2" borderId="0" xfId="0" applyFont="1" applyFill="1"/>
    <xf numFmtId="164" fontId="2" fillId="0" borderId="0" xfId="0" applyNumberFormat="1" applyFont="1"/>
    <xf numFmtId="0" fontId="5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164" fontId="2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="96" zoomScaleNormal="96" workbookViewId="0">
      <selection activeCell="A8" sqref="A8:G8"/>
    </sheetView>
  </sheetViews>
  <sheetFormatPr defaultRowHeight="14.4" x14ac:dyDescent="0.3"/>
  <cols>
    <col min="1" max="1" width="54.33203125" style="14" customWidth="1"/>
    <col min="2" max="2" width="14.44140625" style="14" customWidth="1"/>
    <col min="3" max="3" width="11.5546875" style="14" customWidth="1"/>
    <col min="4" max="4" width="13.33203125" style="14" customWidth="1"/>
    <col min="5" max="5" width="17.6640625" style="5" customWidth="1"/>
    <col min="6" max="6" width="11.6640625" style="14" customWidth="1"/>
    <col min="7" max="7" width="12.33203125" style="14" customWidth="1"/>
    <col min="9" max="9" width="12.21875" customWidth="1"/>
  </cols>
  <sheetData>
    <row r="1" spans="1:7" ht="16.8" x14ac:dyDescent="0.3">
      <c r="A1" s="17"/>
      <c r="B1" s="17"/>
      <c r="C1" s="17"/>
      <c r="D1" s="17"/>
      <c r="E1" s="23" t="s">
        <v>12</v>
      </c>
      <c r="F1" s="23"/>
      <c r="G1" s="23"/>
    </row>
    <row r="2" spans="1:7" ht="16.8" x14ac:dyDescent="0.3">
      <c r="A2" s="17"/>
      <c r="B2" s="17"/>
      <c r="C2" s="17"/>
      <c r="D2" s="17"/>
      <c r="E2" s="17"/>
      <c r="F2" s="17"/>
      <c r="G2" s="17"/>
    </row>
    <row r="3" spans="1:7" ht="34.5" customHeight="1" x14ac:dyDescent="0.3">
      <c r="A3" s="21" t="s">
        <v>19</v>
      </c>
      <c r="B3" s="22"/>
      <c r="C3" s="22"/>
      <c r="D3" s="22"/>
      <c r="E3" s="22"/>
      <c r="F3" s="22"/>
      <c r="G3" s="22"/>
    </row>
    <row r="4" spans="1:7" x14ac:dyDescent="0.3">
      <c r="A4" s="5"/>
      <c r="B4" s="5"/>
      <c r="C4" s="5"/>
      <c r="D4" s="5"/>
      <c r="F4" s="5"/>
      <c r="G4" s="5"/>
    </row>
    <row r="5" spans="1:7" ht="96" customHeight="1" x14ac:dyDescent="0.3">
      <c r="A5" s="8" t="s">
        <v>0</v>
      </c>
      <c r="B5" s="8" t="s">
        <v>15</v>
      </c>
      <c r="C5" s="8" t="s">
        <v>16</v>
      </c>
      <c r="D5" s="8" t="s">
        <v>70</v>
      </c>
      <c r="E5" s="8" t="s">
        <v>17</v>
      </c>
      <c r="F5" s="8" t="s">
        <v>18</v>
      </c>
      <c r="G5" s="8" t="s">
        <v>1</v>
      </c>
    </row>
    <row r="6" spans="1:7" x14ac:dyDescent="0.3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 t="s">
        <v>2</v>
      </c>
    </row>
    <row r="7" spans="1:7" x14ac:dyDescent="0.3">
      <c r="A7" s="20" t="s">
        <v>3</v>
      </c>
      <c r="B7" s="20"/>
      <c r="C7" s="20"/>
      <c r="D7" s="20"/>
      <c r="E7" s="20"/>
      <c r="F7" s="20"/>
      <c r="G7" s="20"/>
    </row>
    <row r="8" spans="1:7" x14ac:dyDescent="0.3">
      <c r="A8" s="20" t="s">
        <v>4</v>
      </c>
      <c r="B8" s="20"/>
      <c r="C8" s="20"/>
      <c r="D8" s="20"/>
      <c r="E8" s="20"/>
      <c r="F8" s="20"/>
      <c r="G8" s="20"/>
    </row>
    <row r="9" spans="1:7" ht="39.6" x14ac:dyDescent="0.3">
      <c r="A9" s="4" t="s">
        <v>27</v>
      </c>
      <c r="B9" s="2">
        <v>1364.3</v>
      </c>
      <c r="C9" s="2">
        <v>1394.8</v>
      </c>
      <c r="D9" s="2">
        <f>C9-B9</f>
        <v>30.5</v>
      </c>
      <c r="E9" s="2">
        <v>1394.8</v>
      </c>
      <c r="F9" s="2">
        <v>1394.8</v>
      </c>
      <c r="G9" s="2">
        <f t="shared" ref="G9:G17" si="0">F9/C9*100</f>
        <v>100</v>
      </c>
    </row>
    <row r="10" spans="1:7" ht="61.8" customHeight="1" x14ac:dyDescent="0.3">
      <c r="A10" s="4" t="s">
        <v>28</v>
      </c>
      <c r="B10" s="2">
        <v>8215.9</v>
      </c>
      <c r="C10" s="2">
        <v>9107.2999999999993</v>
      </c>
      <c r="D10" s="2">
        <f t="shared" ref="D10:D17" si="1">C10-B10</f>
        <v>891.39999999999964</v>
      </c>
      <c r="E10" s="2">
        <v>9107.2000000000007</v>
      </c>
      <c r="F10" s="2">
        <v>9107.2000000000007</v>
      </c>
      <c r="G10" s="2">
        <f t="shared" si="0"/>
        <v>99.998901979730562</v>
      </c>
    </row>
    <row r="11" spans="1:7" ht="61.8" customHeight="1" x14ac:dyDescent="0.3">
      <c r="A11" s="4" t="s">
        <v>39</v>
      </c>
      <c r="B11" s="2">
        <v>144.9</v>
      </c>
      <c r="C11" s="2">
        <v>144.9</v>
      </c>
      <c r="D11" s="2">
        <f t="shared" si="1"/>
        <v>0</v>
      </c>
      <c r="E11" s="2">
        <v>144.9</v>
      </c>
      <c r="F11" s="2">
        <v>144.9</v>
      </c>
      <c r="G11" s="2">
        <f t="shared" si="0"/>
        <v>100</v>
      </c>
    </row>
    <row r="12" spans="1:7" ht="66" x14ac:dyDescent="0.3">
      <c r="A12" s="4" t="s">
        <v>22</v>
      </c>
      <c r="B12" s="2">
        <v>16303.5</v>
      </c>
      <c r="C12" s="2">
        <v>14168.7</v>
      </c>
      <c r="D12" s="2">
        <f>C12-B12</f>
        <v>-2134.7999999999993</v>
      </c>
      <c r="E12" s="2">
        <v>14130</v>
      </c>
      <c r="F12" s="2">
        <v>14130</v>
      </c>
      <c r="G12" s="2">
        <f t="shared" si="0"/>
        <v>99.72686273264307</v>
      </c>
    </row>
    <row r="13" spans="1:7" ht="52.8" x14ac:dyDescent="0.3">
      <c r="A13" s="4" t="s">
        <v>38</v>
      </c>
      <c r="B13" s="2">
        <v>46395.199999999997</v>
      </c>
      <c r="C13" s="2">
        <v>46395.199999999997</v>
      </c>
      <c r="D13" s="2">
        <f t="shared" si="1"/>
        <v>0</v>
      </c>
      <c r="E13" s="2">
        <v>46395.199999999997</v>
      </c>
      <c r="F13" s="2">
        <v>46395.199999999997</v>
      </c>
      <c r="G13" s="2">
        <f t="shared" si="0"/>
        <v>100</v>
      </c>
    </row>
    <row r="14" spans="1:7" ht="92.4" x14ac:dyDescent="0.3">
      <c r="A14" s="4" t="s">
        <v>24</v>
      </c>
      <c r="B14" s="2">
        <v>923.1</v>
      </c>
      <c r="C14" s="2">
        <v>923.1</v>
      </c>
      <c r="D14" s="2">
        <f t="shared" si="1"/>
        <v>0</v>
      </c>
      <c r="E14" s="2">
        <v>923</v>
      </c>
      <c r="F14" s="2">
        <v>923</v>
      </c>
      <c r="G14" s="2">
        <f t="shared" si="0"/>
        <v>99.989166937493223</v>
      </c>
    </row>
    <row r="15" spans="1:7" ht="52.8" x14ac:dyDescent="0.3">
      <c r="A15" s="4" t="s">
        <v>54</v>
      </c>
      <c r="B15" s="2">
        <v>3648</v>
      </c>
      <c r="C15" s="2">
        <v>3648</v>
      </c>
      <c r="D15" s="2">
        <f t="shared" si="1"/>
        <v>0</v>
      </c>
      <c r="E15" s="2">
        <v>3648</v>
      </c>
      <c r="F15" s="2">
        <v>3648</v>
      </c>
      <c r="G15" s="2">
        <f t="shared" si="0"/>
        <v>100</v>
      </c>
    </row>
    <row r="16" spans="1:7" ht="39.6" x14ac:dyDescent="0.3">
      <c r="A16" s="4" t="s">
        <v>30</v>
      </c>
      <c r="B16" s="2">
        <v>64.3</v>
      </c>
      <c r="C16" s="2">
        <v>64.3</v>
      </c>
      <c r="D16" s="2">
        <f t="shared" si="1"/>
        <v>0</v>
      </c>
      <c r="E16" s="2">
        <v>64.3</v>
      </c>
      <c r="F16" s="2">
        <v>64.3</v>
      </c>
      <c r="G16" s="2">
        <f t="shared" si="0"/>
        <v>100</v>
      </c>
    </row>
    <row r="17" spans="1:9" ht="66" x14ac:dyDescent="0.3">
      <c r="A17" s="4" t="s">
        <v>40</v>
      </c>
      <c r="B17" s="2">
        <v>4006.7</v>
      </c>
      <c r="C17" s="2">
        <v>4006.8</v>
      </c>
      <c r="D17" s="2">
        <f t="shared" si="1"/>
        <v>0.1000000000003638</v>
      </c>
      <c r="E17" s="2">
        <v>4006.8</v>
      </c>
      <c r="F17" s="2">
        <v>4006.8</v>
      </c>
      <c r="G17" s="2">
        <f t="shared" si="0"/>
        <v>100</v>
      </c>
      <c r="I17" s="1"/>
    </row>
    <row r="18" spans="1:9" x14ac:dyDescent="0.3">
      <c r="A18" s="20" t="s">
        <v>5</v>
      </c>
      <c r="B18" s="20"/>
      <c r="C18" s="20"/>
      <c r="D18" s="20"/>
      <c r="E18" s="20"/>
      <c r="F18" s="20"/>
      <c r="G18" s="20"/>
    </row>
    <row r="19" spans="1:9" ht="52.8" x14ac:dyDescent="0.3">
      <c r="A19" s="4" t="s">
        <v>41</v>
      </c>
      <c r="B19" s="2">
        <v>111</v>
      </c>
      <c r="C19" s="2">
        <v>111</v>
      </c>
      <c r="D19" s="2">
        <f>C19-B19</f>
        <v>0</v>
      </c>
      <c r="E19" s="2">
        <v>111</v>
      </c>
      <c r="F19" s="2">
        <v>111</v>
      </c>
      <c r="G19" s="2">
        <f>F19/C19*100</f>
        <v>100</v>
      </c>
    </row>
    <row r="20" spans="1:9" ht="92.4" x14ac:dyDescent="0.3">
      <c r="A20" s="4" t="s">
        <v>42</v>
      </c>
      <c r="B20" s="2">
        <v>0</v>
      </c>
      <c r="C20" s="2">
        <v>192</v>
      </c>
      <c r="D20" s="2">
        <f t="shared" ref="D20:D46" si="2">C20-B20</f>
        <v>192</v>
      </c>
      <c r="E20" s="2">
        <v>192</v>
      </c>
      <c r="F20" s="2">
        <v>192</v>
      </c>
      <c r="G20" s="2">
        <f t="shared" ref="G20:G45" si="3">F20/C20*100</f>
        <v>100</v>
      </c>
    </row>
    <row r="21" spans="1:9" ht="39.6" x14ac:dyDescent="0.3">
      <c r="A21" s="4" t="s">
        <v>37</v>
      </c>
      <c r="B21" s="2">
        <v>47206.9</v>
      </c>
      <c r="C21" s="2">
        <v>729124</v>
      </c>
      <c r="D21" s="2">
        <f t="shared" si="2"/>
        <v>681917.1</v>
      </c>
      <c r="E21" s="2">
        <v>728382.3</v>
      </c>
      <c r="F21" s="2">
        <v>728382.3</v>
      </c>
      <c r="G21" s="2">
        <f t="shared" si="3"/>
        <v>99.898275190502588</v>
      </c>
    </row>
    <row r="22" spans="1:9" ht="52.8" x14ac:dyDescent="0.3">
      <c r="A22" s="4" t="s">
        <v>38</v>
      </c>
      <c r="B22" s="2">
        <v>72567.100000000006</v>
      </c>
      <c r="C22" s="2">
        <v>72567</v>
      </c>
      <c r="D22" s="2">
        <f t="shared" si="2"/>
        <v>-0.10000000000582077</v>
      </c>
      <c r="E22" s="2">
        <v>72567</v>
      </c>
      <c r="F22" s="2">
        <v>72567</v>
      </c>
      <c r="G22" s="2">
        <f t="shared" si="3"/>
        <v>100</v>
      </c>
    </row>
    <row r="23" spans="1:9" ht="52.8" x14ac:dyDescent="0.3">
      <c r="A23" s="4" t="s">
        <v>44</v>
      </c>
      <c r="B23" s="2">
        <v>5479.7</v>
      </c>
      <c r="C23" s="2">
        <v>1209</v>
      </c>
      <c r="D23" s="2">
        <f t="shared" si="2"/>
        <v>-4270.7</v>
      </c>
      <c r="E23" s="2">
        <v>1209</v>
      </c>
      <c r="F23" s="2">
        <v>1209</v>
      </c>
      <c r="G23" s="2">
        <f t="shared" si="3"/>
        <v>100</v>
      </c>
    </row>
    <row r="24" spans="1:9" ht="85.2" customHeight="1" x14ac:dyDescent="0.3">
      <c r="A24" s="4" t="s">
        <v>43</v>
      </c>
      <c r="B24" s="2">
        <v>146.6</v>
      </c>
      <c r="C24" s="2">
        <v>146.6</v>
      </c>
      <c r="D24" s="2">
        <f t="shared" si="2"/>
        <v>0</v>
      </c>
      <c r="E24" s="2">
        <v>146.6</v>
      </c>
      <c r="F24" s="2">
        <v>146.6</v>
      </c>
      <c r="G24" s="2">
        <f t="shared" si="3"/>
        <v>100</v>
      </c>
    </row>
    <row r="25" spans="1:9" ht="39.6" x14ac:dyDescent="0.3">
      <c r="A25" s="4" t="s">
        <v>64</v>
      </c>
      <c r="B25" s="2">
        <v>0</v>
      </c>
      <c r="C25" s="2">
        <v>500</v>
      </c>
      <c r="D25" s="2">
        <f t="shared" si="2"/>
        <v>500</v>
      </c>
      <c r="E25" s="2">
        <v>500</v>
      </c>
      <c r="F25" s="2">
        <v>500</v>
      </c>
      <c r="G25" s="2">
        <f t="shared" si="3"/>
        <v>100</v>
      </c>
    </row>
    <row r="26" spans="1:9" ht="39.6" x14ac:dyDescent="0.3">
      <c r="A26" s="4" t="s">
        <v>65</v>
      </c>
      <c r="B26" s="2">
        <v>0</v>
      </c>
      <c r="C26" s="2">
        <v>12934</v>
      </c>
      <c r="D26" s="2">
        <f t="shared" si="2"/>
        <v>12934</v>
      </c>
      <c r="E26" s="2">
        <v>12847.9</v>
      </c>
      <c r="F26" s="2">
        <v>12847.9</v>
      </c>
      <c r="G26" s="2">
        <f t="shared" si="3"/>
        <v>99.334312664295652</v>
      </c>
    </row>
    <row r="27" spans="1:9" ht="39.6" x14ac:dyDescent="0.3">
      <c r="A27" s="4" t="s">
        <v>27</v>
      </c>
      <c r="B27" s="2">
        <v>20854.599999999999</v>
      </c>
      <c r="C27" s="2">
        <v>21320.2</v>
      </c>
      <c r="D27" s="2">
        <f t="shared" si="2"/>
        <v>465.60000000000218</v>
      </c>
      <c r="E27" s="2">
        <v>21320.2</v>
      </c>
      <c r="F27" s="2">
        <v>21320.2</v>
      </c>
      <c r="G27" s="2">
        <f t="shared" si="3"/>
        <v>100</v>
      </c>
    </row>
    <row r="28" spans="1:9" ht="59.4" customHeight="1" x14ac:dyDescent="0.3">
      <c r="A28" s="4" t="s">
        <v>28</v>
      </c>
      <c r="B28" s="2">
        <v>10042</v>
      </c>
      <c r="C28" s="2">
        <v>11131.4</v>
      </c>
      <c r="D28" s="2">
        <f t="shared" si="2"/>
        <v>1089.3999999999996</v>
      </c>
      <c r="E28" s="2">
        <v>11131.3</v>
      </c>
      <c r="F28" s="2">
        <v>11131.3</v>
      </c>
      <c r="G28" s="2">
        <f t="shared" si="3"/>
        <v>99.999101640404618</v>
      </c>
    </row>
    <row r="29" spans="1:9" ht="47.4" customHeight="1" x14ac:dyDescent="0.3">
      <c r="A29" s="4" t="s">
        <v>29</v>
      </c>
      <c r="B29" s="2">
        <v>10794.3</v>
      </c>
      <c r="C29" s="2">
        <v>0</v>
      </c>
      <c r="D29" s="2">
        <f t="shared" si="2"/>
        <v>-10794.3</v>
      </c>
      <c r="E29" s="2">
        <v>0</v>
      </c>
      <c r="F29" s="2">
        <v>0</v>
      </c>
      <c r="G29" s="2"/>
    </row>
    <row r="30" spans="1:9" ht="66" x14ac:dyDescent="0.3">
      <c r="A30" s="4" t="s">
        <v>68</v>
      </c>
      <c r="B30" s="2">
        <v>0</v>
      </c>
      <c r="C30" s="2">
        <v>7119</v>
      </c>
      <c r="D30" s="2">
        <f t="shared" si="2"/>
        <v>7119</v>
      </c>
      <c r="E30" s="2">
        <v>7119</v>
      </c>
      <c r="F30" s="2">
        <v>7119</v>
      </c>
      <c r="G30" s="2">
        <f t="shared" si="3"/>
        <v>100</v>
      </c>
    </row>
    <row r="31" spans="1:9" ht="66" x14ac:dyDescent="0.3">
      <c r="A31" s="4" t="s">
        <v>69</v>
      </c>
      <c r="B31" s="2">
        <v>0</v>
      </c>
      <c r="C31" s="2">
        <v>30076.400000000001</v>
      </c>
      <c r="D31" s="2">
        <f t="shared" si="2"/>
        <v>30076.400000000001</v>
      </c>
      <c r="E31" s="2">
        <v>29601.4</v>
      </c>
      <c r="F31" s="2">
        <v>29601.4</v>
      </c>
      <c r="G31" s="2">
        <f t="shared" si="3"/>
        <v>98.420688646247555</v>
      </c>
    </row>
    <row r="32" spans="1:9" ht="100.8" customHeight="1" x14ac:dyDescent="0.3">
      <c r="A32" s="4" t="s">
        <v>21</v>
      </c>
      <c r="B32" s="2">
        <v>599</v>
      </c>
      <c r="C32" s="2">
        <v>899</v>
      </c>
      <c r="D32" s="2">
        <f t="shared" si="2"/>
        <v>300</v>
      </c>
      <c r="E32" s="2">
        <v>676.7</v>
      </c>
      <c r="F32" s="2">
        <v>676.7</v>
      </c>
      <c r="G32" s="2">
        <f t="shared" si="3"/>
        <v>75.272525027808683</v>
      </c>
    </row>
    <row r="33" spans="1:9" ht="66" x14ac:dyDescent="0.3">
      <c r="A33" s="4" t="s">
        <v>22</v>
      </c>
      <c r="B33" s="2">
        <v>19926.5</v>
      </c>
      <c r="C33" s="2">
        <v>17317.400000000001</v>
      </c>
      <c r="D33" s="2">
        <f t="shared" si="2"/>
        <v>-2609.0999999999985</v>
      </c>
      <c r="E33" s="2">
        <v>17270</v>
      </c>
      <c r="F33" s="2">
        <v>17270</v>
      </c>
      <c r="G33" s="2">
        <f t="shared" si="3"/>
        <v>99.726286855994545</v>
      </c>
      <c r="H33" s="1"/>
    </row>
    <row r="34" spans="1:9" ht="66" x14ac:dyDescent="0.3">
      <c r="A34" s="4" t="s">
        <v>40</v>
      </c>
      <c r="B34" s="2">
        <v>6267</v>
      </c>
      <c r="C34" s="2">
        <v>6266.8</v>
      </c>
      <c r="D34" s="2">
        <f t="shared" si="2"/>
        <v>-0.1999999999998181</v>
      </c>
      <c r="E34" s="2">
        <v>6266.8</v>
      </c>
      <c r="F34" s="2">
        <v>6266.8</v>
      </c>
      <c r="G34" s="2">
        <f t="shared" si="3"/>
        <v>100</v>
      </c>
    </row>
    <row r="35" spans="1:9" ht="47.4" customHeight="1" x14ac:dyDescent="0.3">
      <c r="A35" s="4" t="s">
        <v>66</v>
      </c>
      <c r="B35" s="2">
        <v>327</v>
      </c>
      <c r="C35" s="2">
        <v>327</v>
      </c>
      <c r="D35" s="2">
        <f t="shared" si="2"/>
        <v>0</v>
      </c>
      <c r="E35" s="2">
        <v>327</v>
      </c>
      <c r="F35" s="2">
        <v>327</v>
      </c>
      <c r="G35" s="2">
        <f t="shared" si="3"/>
        <v>100</v>
      </c>
    </row>
    <row r="36" spans="1:9" ht="54.6" customHeight="1" x14ac:dyDescent="0.3">
      <c r="A36" s="4" t="s">
        <v>54</v>
      </c>
      <c r="B36" s="2">
        <v>5705.8</v>
      </c>
      <c r="C36" s="2">
        <v>5705.8</v>
      </c>
      <c r="D36" s="2">
        <f t="shared" si="2"/>
        <v>0</v>
      </c>
      <c r="E36" s="2">
        <v>5705.8</v>
      </c>
      <c r="F36" s="2">
        <v>5705.8</v>
      </c>
      <c r="G36" s="2">
        <f t="shared" si="3"/>
        <v>100</v>
      </c>
    </row>
    <row r="37" spans="1:9" ht="40.200000000000003" customHeight="1" x14ac:dyDescent="0.3">
      <c r="A37" s="4" t="s">
        <v>30</v>
      </c>
      <c r="B37" s="2">
        <v>78.599999999999994</v>
      </c>
      <c r="C37" s="2">
        <v>78.599999999999994</v>
      </c>
      <c r="D37" s="2">
        <f t="shared" si="2"/>
        <v>0</v>
      </c>
      <c r="E37" s="2">
        <v>78.599999999999994</v>
      </c>
      <c r="F37" s="2">
        <v>78.599999999999994</v>
      </c>
      <c r="G37" s="2">
        <f t="shared" si="3"/>
        <v>100</v>
      </c>
    </row>
    <row r="38" spans="1:9" ht="52.8" x14ac:dyDescent="0.3">
      <c r="A38" s="4" t="s">
        <v>26</v>
      </c>
      <c r="B38" s="2">
        <v>968.7</v>
      </c>
      <c r="C38" s="2">
        <v>968.7</v>
      </c>
      <c r="D38" s="2">
        <f t="shared" si="2"/>
        <v>0</v>
      </c>
      <c r="E38" s="2">
        <v>968.7</v>
      </c>
      <c r="F38" s="2">
        <v>968.7</v>
      </c>
      <c r="G38" s="2">
        <f t="shared" si="3"/>
        <v>100</v>
      </c>
    </row>
    <row r="39" spans="1:9" ht="59.4" customHeight="1" x14ac:dyDescent="0.3">
      <c r="A39" s="4" t="s">
        <v>39</v>
      </c>
      <c r="B39" s="2">
        <v>177.1</v>
      </c>
      <c r="C39" s="2">
        <v>177.1</v>
      </c>
      <c r="D39" s="2">
        <f t="shared" si="2"/>
        <v>0</v>
      </c>
      <c r="E39" s="2">
        <v>177.1</v>
      </c>
      <c r="F39" s="2">
        <v>177.1</v>
      </c>
      <c r="G39" s="2">
        <f t="shared" si="3"/>
        <v>100</v>
      </c>
    </row>
    <row r="40" spans="1:9" ht="105.6" x14ac:dyDescent="0.3">
      <c r="A40" s="4" t="s">
        <v>25</v>
      </c>
      <c r="B40" s="2">
        <v>6685.4</v>
      </c>
      <c r="C40" s="2">
        <v>6685.4</v>
      </c>
      <c r="D40" s="2">
        <f t="shared" si="2"/>
        <v>0</v>
      </c>
      <c r="E40" s="2">
        <v>6685.4</v>
      </c>
      <c r="F40" s="2">
        <v>6685.4</v>
      </c>
      <c r="G40" s="2">
        <f t="shared" si="3"/>
        <v>100</v>
      </c>
    </row>
    <row r="41" spans="1:9" ht="79.2" x14ac:dyDescent="0.3">
      <c r="A41" s="4" t="s">
        <v>23</v>
      </c>
      <c r="B41" s="2">
        <v>8606.4</v>
      </c>
      <c r="C41" s="2">
        <v>8112.9</v>
      </c>
      <c r="D41" s="2">
        <f t="shared" si="2"/>
        <v>-493.5</v>
      </c>
      <c r="E41" s="2">
        <v>8112.9</v>
      </c>
      <c r="F41" s="2">
        <v>8112.9</v>
      </c>
      <c r="G41" s="2">
        <f t="shared" si="3"/>
        <v>100</v>
      </c>
    </row>
    <row r="42" spans="1:9" ht="99.6" customHeight="1" x14ac:dyDescent="0.3">
      <c r="A42" s="4" t="s">
        <v>20</v>
      </c>
      <c r="B42" s="2">
        <v>3840</v>
      </c>
      <c r="C42" s="2">
        <v>4608</v>
      </c>
      <c r="D42" s="2">
        <f t="shared" si="2"/>
        <v>768</v>
      </c>
      <c r="E42" s="2">
        <v>4580</v>
      </c>
      <c r="F42" s="2">
        <v>4580</v>
      </c>
      <c r="G42" s="2">
        <f t="shared" si="3"/>
        <v>99.392361111111114</v>
      </c>
    </row>
    <row r="43" spans="1:9" ht="92.4" x14ac:dyDescent="0.3">
      <c r="A43" s="4" t="s">
        <v>67</v>
      </c>
      <c r="B43" s="2">
        <v>1443.8</v>
      </c>
      <c r="C43" s="2">
        <v>1443.8</v>
      </c>
      <c r="D43" s="2">
        <f>C43-B43</f>
        <v>0</v>
      </c>
      <c r="E43" s="2">
        <v>1443.8</v>
      </c>
      <c r="F43" s="2">
        <v>1443.8</v>
      </c>
      <c r="G43" s="10">
        <f>F43/C43*100</f>
        <v>100</v>
      </c>
    </row>
    <row r="44" spans="1:9" ht="66" x14ac:dyDescent="0.3">
      <c r="A44" s="4" t="s">
        <v>45</v>
      </c>
      <c r="B44" s="2">
        <v>2280.3000000000002</v>
      </c>
      <c r="C44" s="2">
        <v>3780.3</v>
      </c>
      <c r="D44" s="2">
        <f t="shared" si="2"/>
        <v>1500</v>
      </c>
      <c r="E44" s="2">
        <v>3780.3</v>
      </c>
      <c r="F44" s="2">
        <v>3780.3</v>
      </c>
      <c r="G44" s="2">
        <f t="shared" si="3"/>
        <v>100</v>
      </c>
    </row>
    <row r="45" spans="1:9" ht="92.4" x14ac:dyDescent="0.3">
      <c r="A45" s="4" t="s">
        <v>46</v>
      </c>
      <c r="B45" s="2">
        <v>260.60000000000002</v>
      </c>
      <c r="C45" s="2">
        <v>260.60000000000002</v>
      </c>
      <c r="D45" s="2">
        <f t="shared" si="2"/>
        <v>0</v>
      </c>
      <c r="E45" s="2">
        <v>260.60000000000002</v>
      </c>
      <c r="F45" s="2">
        <v>260.60000000000002</v>
      </c>
      <c r="G45" s="2">
        <f t="shared" si="3"/>
        <v>100</v>
      </c>
    </row>
    <row r="46" spans="1:9" x14ac:dyDescent="0.3">
      <c r="A46" s="6" t="s">
        <v>6</v>
      </c>
      <c r="B46" s="3">
        <f>B45+B44+B42+B41+B40+B39+B35+B34+B33+B32+B29+B27+B26+B21+B20+B19+B17+B12+B11+B9+B38+B37+B10+B43+B36+B31+B30+B28+B25+B24+B23+B22+B16+B15+B14+B13</f>
        <v>305434.3</v>
      </c>
      <c r="C46" s="3">
        <f>C45+C44+C42+C41+C40+C39+C35+C34+C33+C32+C29+C27+C26+C21+C20+C19+C17+C12+C11+C9+C38+C37+C10+C43+C36+C31+C30+C28+C25+C24+C23+C22+C16+C15+C14+C13</f>
        <v>1022915.1000000001</v>
      </c>
      <c r="D46" s="3">
        <f t="shared" si="2"/>
        <v>717480.8</v>
      </c>
      <c r="E46" s="3">
        <f>E45+E44+E42+E41+E40+E39+E35+E34+E33+E32+E29+E27+E26+E21+E20+E19+E17+E12+E11+E9+E38+E37+E10+E43+E36+E31+E30+E28+E25+E24+E23+E22+E16+E15+E14+E13</f>
        <v>1021275.6000000002</v>
      </c>
      <c r="F46" s="3">
        <f>F45+F44+F42+F41+F40+F39+F35+F34+F33+F32+F29+F27+F26+F21+F20+F19+F17+F12+F11+F9+F38+F37+F10+F43+F36+F31+F30+F28+F25+F24+F23+F22+F16+F15+F14+F13</f>
        <v>1021275.6000000002</v>
      </c>
      <c r="G46" s="3">
        <f>F46/C46*100</f>
        <v>99.839722768781115</v>
      </c>
      <c r="I46" s="1"/>
    </row>
    <row r="47" spans="1:9" x14ac:dyDescent="0.3">
      <c r="A47" s="20" t="s">
        <v>7</v>
      </c>
      <c r="B47" s="20"/>
      <c r="C47" s="20"/>
      <c r="D47" s="20"/>
      <c r="E47" s="20"/>
      <c r="F47" s="20"/>
      <c r="G47" s="20"/>
    </row>
    <row r="48" spans="1:9" x14ac:dyDescent="0.3">
      <c r="A48" s="20" t="s">
        <v>4</v>
      </c>
      <c r="B48" s="20"/>
      <c r="C48" s="20"/>
      <c r="D48" s="20"/>
      <c r="E48" s="20"/>
      <c r="F48" s="20"/>
      <c r="G48" s="20"/>
    </row>
    <row r="49" spans="1:7" ht="72.599999999999994" customHeight="1" x14ac:dyDescent="0.3">
      <c r="A49" s="4" t="s">
        <v>53</v>
      </c>
      <c r="B49" s="2">
        <v>0.9</v>
      </c>
      <c r="C49" s="2">
        <v>15.5</v>
      </c>
      <c r="D49" s="2">
        <f>C49-B49</f>
        <v>14.6</v>
      </c>
      <c r="E49" s="2">
        <v>15.5</v>
      </c>
      <c r="F49" s="2">
        <v>15.5</v>
      </c>
      <c r="G49" s="2">
        <f>F49/C49*100</f>
        <v>100</v>
      </c>
    </row>
    <row r="50" spans="1:7" ht="65.25" customHeight="1" x14ac:dyDescent="0.3">
      <c r="A50" s="4" t="s">
        <v>62</v>
      </c>
      <c r="B50" s="2">
        <v>4402.8</v>
      </c>
      <c r="C50" s="2">
        <v>4402.8</v>
      </c>
      <c r="D50" s="2">
        <f t="shared" ref="D50:D51" si="4">C50-B50</f>
        <v>0</v>
      </c>
      <c r="E50" s="2">
        <v>4402.8</v>
      </c>
      <c r="F50" s="2">
        <v>4402.8</v>
      </c>
      <c r="G50" s="2">
        <f t="shared" ref="G50:G51" si="5">F50/C50*100</f>
        <v>100</v>
      </c>
    </row>
    <row r="51" spans="1:7" ht="39.6" x14ac:dyDescent="0.3">
      <c r="A51" s="4" t="s">
        <v>36</v>
      </c>
      <c r="B51" s="2">
        <v>5352.3</v>
      </c>
      <c r="C51" s="2">
        <v>5434.7</v>
      </c>
      <c r="D51" s="2">
        <f t="shared" si="4"/>
        <v>82.399999999999636</v>
      </c>
      <c r="E51" s="2">
        <v>5434.7</v>
      </c>
      <c r="F51" s="2">
        <v>5434.7</v>
      </c>
      <c r="G51" s="2">
        <f t="shared" si="5"/>
        <v>100</v>
      </c>
    </row>
    <row r="52" spans="1:7" x14ac:dyDescent="0.3">
      <c r="A52" s="20" t="s">
        <v>5</v>
      </c>
      <c r="B52" s="20"/>
      <c r="C52" s="20"/>
      <c r="D52" s="20"/>
      <c r="E52" s="20"/>
      <c r="F52" s="20"/>
      <c r="G52" s="20"/>
    </row>
    <row r="53" spans="1:7" ht="39.6" x14ac:dyDescent="0.3">
      <c r="A53" s="18" t="s">
        <v>34</v>
      </c>
      <c r="B53" s="9">
        <v>10969.5</v>
      </c>
      <c r="C53" s="9">
        <v>10969.5</v>
      </c>
      <c r="D53" s="2">
        <f>C53-B53</f>
        <v>0</v>
      </c>
      <c r="E53" s="9">
        <v>10969.5</v>
      </c>
      <c r="F53" s="9">
        <v>10969.5</v>
      </c>
      <c r="G53" s="2">
        <f>F53/C53*100</f>
        <v>100</v>
      </c>
    </row>
    <row r="54" spans="1:7" ht="124.2" customHeight="1" x14ac:dyDescent="0.3">
      <c r="A54" s="4" t="s">
        <v>51</v>
      </c>
      <c r="B54" s="2">
        <v>6.2</v>
      </c>
      <c r="C54" s="2">
        <v>6.2</v>
      </c>
      <c r="D54" s="2">
        <f t="shared" ref="D54:D68" si="6">C54-B54</f>
        <v>0</v>
      </c>
      <c r="E54" s="2">
        <v>6.2</v>
      </c>
      <c r="F54" s="2">
        <v>6.2</v>
      </c>
      <c r="G54" s="2">
        <f>F54/C54*100</f>
        <v>100</v>
      </c>
    </row>
    <row r="55" spans="1:7" ht="132" x14ac:dyDescent="0.3">
      <c r="A55" s="4" t="s">
        <v>52</v>
      </c>
      <c r="B55" s="2">
        <v>1836.1</v>
      </c>
      <c r="C55" s="2">
        <v>2111.1999999999998</v>
      </c>
      <c r="D55" s="2">
        <f t="shared" si="6"/>
        <v>275.09999999999991</v>
      </c>
      <c r="E55" s="2">
        <v>2111.1999999999998</v>
      </c>
      <c r="F55" s="2">
        <v>2111.1999999999998</v>
      </c>
      <c r="G55" s="2">
        <f t="shared" ref="G55:G69" si="7">F55/C55*100</f>
        <v>100</v>
      </c>
    </row>
    <row r="56" spans="1:7" ht="79.2" x14ac:dyDescent="0.3">
      <c r="A56" s="4" t="s">
        <v>61</v>
      </c>
      <c r="B56" s="2">
        <v>1249</v>
      </c>
      <c r="C56" s="2">
        <v>2101.4</v>
      </c>
      <c r="D56" s="2">
        <f t="shared" si="6"/>
        <v>852.40000000000009</v>
      </c>
      <c r="E56" s="2">
        <v>2101.4</v>
      </c>
      <c r="F56" s="2">
        <v>2101.4</v>
      </c>
      <c r="G56" s="2">
        <f t="shared" si="7"/>
        <v>100</v>
      </c>
    </row>
    <row r="57" spans="1:7" ht="39.6" x14ac:dyDescent="0.3">
      <c r="A57" s="4" t="s">
        <v>35</v>
      </c>
      <c r="B57" s="2">
        <v>13305.8</v>
      </c>
      <c r="C57" s="2">
        <v>12242.8</v>
      </c>
      <c r="D57" s="2">
        <f t="shared" si="6"/>
        <v>-1063</v>
      </c>
      <c r="E57" s="2">
        <v>12242.8</v>
      </c>
      <c r="F57" s="2">
        <v>12242.8</v>
      </c>
      <c r="G57" s="2">
        <f t="shared" si="7"/>
        <v>100</v>
      </c>
    </row>
    <row r="58" spans="1:7" ht="39.6" x14ac:dyDescent="0.3">
      <c r="A58" s="4" t="s">
        <v>60</v>
      </c>
      <c r="B58" s="2">
        <v>39228.1</v>
      </c>
      <c r="C58" s="2">
        <v>3405.5</v>
      </c>
      <c r="D58" s="2">
        <f t="shared" si="6"/>
        <v>-35822.6</v>
      </c>
      <c r="E58" s="2">
        <v>3038.1</v>
      </c>
      <c r="F58" s="2">
        <v>3038.1</v>
      </c>
      <c r="G58" s="2">
        <f t="shared" si="7"/>
        <v>89.211569519894283</v>
      </c>
    </row>
    <row r="59" spans="1:7" ht="52.8" x14ac:dyDescent="0.3">
      <c r="A59" s="4" t="s">
        <v>59</v>
      </c>
      <c r="B59" s="2">
        <v>1022.9</v>
      </c>
      <c r="C59" s="2">
        <v>1030.8</v>
      </c>
      <c r="D59" s="2">
        <f t="shared" si="6"/>
        <v>7.8999999999999773</v>
      </c>
      <c r="E59" s="2">
        <v>819.7</v>
      </c>
      <c r="F59" s="2">
        <v>819.7</v>
      </c>
      <c r="G59" s="2">
        <f t="shared" si="7"/>
        <v>79.520760574311225</v>
      </c>
    </row>
    <row r="60" spans="1:7" ht="52.8" x14ac:dyDescent="0.3">
      <c r="A60" s="4" t="s">
        <v>50</v>
      </c>
      <c r="B60" s="2">
        <v>1763.9</v>
      </c>
      <c r="C60" s="2">
        <v>1928.3</v>
      </c>
      <c r="D60" s="2">
        <f t="shared" si="6"/>
        <v>164.39999999999986</v>
      </c>
      <c r="E60" s="2">
        <v>1928.3</v>
      </c>
      <c r="F60" s="2">
        <v>1928.3</v>
      </c>
      <c r="G60" s="2">
        <f t="shared" si="7"/>
        <v>100</v>
      </c>
    </row>
    <row r="61" spans="1:7" ht="72.599999999999994" customHeight="1" x14ac:dyDescent="0.3">
      <c r="A61" s="4" t="s">
        <v>63</v>
      </c>
      <c r="B61" s="2">
        <v>535.6</v>
      </c>
      <c r="C61" s="2">
        <v>535.6</v>
      </c>
      <c r="D61" s="2">
        <f t="shared" si="6"/>
        <v>0</v>
      </c>
      <c r="E61" s="2">
        <v>535.6</v>
      </c>
      <c r="F61" s="2">
        <v>535.6</v>
      </c>
      <c r="G61" s="2">
        <f t="shared" si="7"/>
        <v>100</v>
      </c>
    </row>
    <row r="62" spans="1:7" ht="66" x14ac:dyDescent="0.3">
      <c r="A62" s="4" t="s">
        <v>58</v>
      </c>
      <c r="B62" s="2">
        <v>5985.3</v>
      </c>
      <c r="C62" s="2">
        <v>6881.7</v>
      </c>
      <c r="D62" s="2">
        <f t="shared" si="6"/>
        <v>896.39999999999964</v>
      </c>
      <c r="E62" s="2">
        <v>6881.7</v>
      </c>
      <c r="F62" s="2">
        <v>6881.7</v>
      </c>
      <c r="G62" s="2">
        <f t="shared" si="7"/>
        <v>100</v>
      </c>
    </row>
    <row r="63" spans="1:7" ht="79.2" x14ac:dyDescent="0.3">
      <c r="A63" s="4" t="s">
        <v>31</v>
      </c>
      <c r="B63" s="2">
        <v>1371288.4</v>
      </c>
      <c r="C63" s="2">
        <v>1464523.8</v>
      </c>
      <c r="D63" s="2">
        <f t="shared" si="6"/>
        <v>93235.40000000014</v>
      </c>
      <c r="E63" s="2">
        <v>1464220</v>
      </c>
      <c r="F63" s="2">
        <v>1464220</v>
      </c>
      <c r="G63" s="2">
        <f t="shared" si="7"/>
        <v>99.97925605579097</v>
      </c>
    </row>
    <row r="64" spans="1:7" ht="92.4" x14ac:dyDescent="0.3">
      <c r="A64" s="4" t="s">
        <v>32</v>
      </c>
      <c r="B64" s="2">
        <v>93771.8</v>
      </c>
      <c r="C64" s="2">
        <v>77209.399999999994</v>
      </c>
      <c r="D64" s="2">
        <f t="shared" si="6"/>
        <v>-16562.400000000009</v>
      </c>
      <c r="E64" s="2">
        <v>75079.3</v>
      </c>
      <c r="F64" s="2">
        <v>75079.3</v>
      </c>
      <c r="G64" s="2">
        <f t="shared" si="7"/>
        <v>97.241139032294015</v>
      </c>
    </row>
    <row r="65" spans="1:9" ht="66" x14ac:dyDescent="0.3">
      <c r="A65" s="4" t="s">
        <v>33</v>
      </c>
      <c r="B65" s="2">
        <v>30731</v>
      </c>
      <c r="C65" s="2">
        <f>26731</f>
        <v>26731</v>
      </c>
      <c r="D65" s="2">
        <f t="shared" si="6"/>
        <v>-4000</v>
      </c>
      <c r="E65" s="2">
        <v>26731</v>
      </c>
      <c r="F65" s="2">
        <v>26731</v>
      </c>
      <c r="G65" s="2">
        <f t="shared" si="7"/>
        <v>100</v>
      </c>
    </row>
    <row r="66" spans="1:9" ht="79.2" x14ac:dyDescent="0.3">
      <c r="A66" s="4" t="s">
        <v>57</v>
      </c>
      <c r="B66" s="2">
        <v>625.70000000000005</v>
      </c>
      <c r="C66" s="2">
        <v>859.7</v>
      </c>
      <c r="D66" s="2">
        <f t="shared" si="6"/>
        <v>234</v>
      </c>
      <c r="E66" s="2">
        <v>836.2</v>
      </c>
      <c r="F66" s="2">
        <v>836.2</v>
      </c>
      <c r="G66" s="2">
        <f t="shared" si="7"/>
        <v>97.266488309875541</v>
      </c>
    </row>
    <row r="67" spans="1:9" ht="52.8" x14ac:dyDescent="0.3">
      <c r="A67" s="4" t="s">
        <v>55</v>
      </c>
      <c r="B67" s="2">
        <v>1355.2</v>
      </c>
      <c r="C67" s="2">
        <v>1355.2</v>
      </c>
      <c r="D67" s="2">
        <f t="shared" si="6"/>
        <v>0</v>
      </c>
      <c r="E67" s="2">
        <v>1355.2</v>
      </c>
      <c r="F67" s="2">
        <v>1355.2</v>
      </c>
      <c r="G67" s="2">
        <f t="shared" si="7"/>
        <v>100</v>
      </c>
    </row>
    <row r="68" spans="1:9" ht="66" x14ac:dyDescent="0.3">
      <c r="A68" s="4" t="s">
        <v>56</v>
      </c>
      <c r="B68" s="2">
        <v>103.1</v>
      </c>
      <c r="C68" s="2">
        <v>114.1</v>
      </c>
      <c r="D68" s="2">
        <f t="shared" si="6"/>
        <v>11</v>
      </c>
      <c r="E68" s="2">
        <v>114.1</v>
      </c>
      <c r="F68" s="2">
        <v>114.1</v>
      </c>
      <c r="G68" s="2">
        <f t="shared" si="7"/>
        <v>100</v>
      </c>
    </row>
    <row r="69" spans="1:9" x14ac:dyDescent="0.3">
      <c r="A69" s="6" t="s">
        <v>8</v>
      </c>
      <c r="B69" s="3">
        <f>B68+B67+B66+B65+B64+B63+B62+B61+B60+B59+B58+B57+B56+B55+B54+B51+B50+B49+B53</f>
        <v>1583533.6</v>
      </c>
      <c r="C69" s="3">
        <f>C68+C67+C66+C65+C64+C63+C62+C61+C60+C59+C58+C57+C56+C55+C54+C51+C50+C49+C53</f>
        <v>1621859.2</v>
      </c>
      <c r="D69" s="3">
        <f>C69-B69</f>
        <v>38325.59999999986</v>
      </c>
      <c r="E69" s="3">
        <f>E68+E67+E66+E65+E64+E63+E62+E61+E60+E59+E58+E57+E56+E55+E54+E51+E50+E49+E53</f>
        <v>1618823.3</v>
      </c>
      <c r="F69" s="3">
        <f>F68+F67+F66+F65+F64+F63+F62+F61+F60+F59+F58+F57+F56+F55+F54+F51+F50+F49+F53</f>
        <v>1618823.3</v>
      </c>
      <c r="G69" s="3">
        <f t="shared" si="7"/>
        <v>99.812813590723536</v>
      </c>
    </row>
    <row r="70" spans="1:9" x14ac:dyDescent="0.3">
      <c r="A70" s="20" t="s">
        <v>9</v>
      </c>
      <c r="B70" s="20"/>
      <c r="C70" s="20"/>
      <c r="D70" s="20"/>
      <c r="E70" s="20"/>
      <c r="F70" s="20"/>
      <c r="G70" s="20"/>
    </row>
    <row r="71" spans="1:9" x14ac:dyDescent="0.3">
      <c r="A71" s="20" t="s">
        <v>4</v>
      </c>
      <c r="B71" s="20"/>
      <c r="C71" s="20"/>
      <c r="D71" s="20"/>
      <c r="E71" s="20"/>
      <c r="F71" s="20"/>
      <c r="G71" s="20"/>
    </row>
    <row r="72" spans="1:9" ht="66" x14ac:dyDescent="0.3">
      <c r="A72" s="4" t="s">
        <v>49</v>
      </c>
      <c r="B72" s="2">
        <v>36247.699999999997</v>
      </c>
      <c r="C72" s="2">
        <v>34970</v>
      </c>
      <c r="D72" s="2">
        <f>C72-B72</f>
        <v>-1277.6999999999971</v>
      </c>
      <c r="E72" s="2">
        <v>34950.699999999997</v>
      </c>
      <c r="F72" s="2">
        <v>34950.699999999997</v>
      </c>
      <c r="G72" s="10">
        <f>F72/C72*100</f>
        <v>99.944809837003135</v>
      </c>
    </row>
    <row r="73" spans="1:9" x14ac:dyDescent="0.3">
      <c r="A73" s="20" t="s">
        <v>5</v>
      </c>
      <c r="B73" s="20"/>
      <c r="C73" s="20"/>
      <c r="D73" s="20"/>
      <c r="E73" s="20"/>
      <c r="F73" s="20"/>
      <c r="G73" s="20"/>
    </row>
    <row r="74" spans="1:9" ht="92.4" x14ac:dyDescent="0.3">
      <c r="A74" s="4" t="s">
        <v>48</v>
      </c>
      <c r="B74" s="2">
        <v>0</v>
      </c>
      <c r="C74" s="11">
        <v>240</v>
      </c>
      <c r="D74" s="11">
        <f t="shared" ref="D74:D79" si="8">C74-B74</f>
        <v>240</v>
      </c>
      <c r="E74" s="2">
        <v>240</v>
      </c>
      <c r="F74" s="2">
        <v>240</v>
      </c>
      <c r="G74" s="10">
        <f t="shared" ref="G74:G79" si="9">F74/C74*100</f>
        <v>100</v>
      </c>
    </row>
    <row r="75" spans="1:9" ht="48" customHeight="1" x14ac:dyDescent="0.3">
      <c r="A75" s="4" t="s">
        <v>47</v>
      </c>
      <c r="B75" s="2">
        <v>6015.4</v>
      </c>
      <c r="C75" s="11">
        <v>5837.6</v>
      </c>
      <c r="D75" s="11">
        <f t="shared" si="8"/>
        <v>-177.79999999999927</v>
      </c>
      <c r="E75" s="2">
        <v>5764.1</v>
      </c>
      <c r="F75" s="2">
        <v>5764.1</v>
      </c>
      <c r="G75" s="10">
        <f t="shared" si="9"/>
        <v>98.740920926408108</v>
      </c>
    </row>
    <row r="76" spans="1:9" ht="52.8" x14ac:dyDescent="0.3">
      <c r="A76" s="4" t="s">
        <v>10</v>
      </c>
      <c r="B76" s="2">
        <v>0</v>
      </c>
      <c r="C76" s="11">
        <v>4000.7</v>
      </c>
      <c r="D76" s="11">
        <f t="shared" si="8"/>
        <v>4000.7</v>
      </c>
      <c r="E76" s="2">
        <v>4000.7</v>
      </c>
      <c r="F76" s="2">
        <v>4000.7</v>
      </c>
      <c r="G76" s="10">
        <f t="shared" si="9"/>
        <v>100</v>
      </c>
    </row>
    <row r="77" spans="1:9" ht="87.6" customHeight="1" x14ac:dyDescent="0.3">
      <c r="A77" s="4" t="s">
        <v>13</v>
      </c>
      <c r="B77" s="2">
        <v>0</v>
      </c>
      <c r="C77" s="11">
        <v>24951.3</v>
      </c>
      <c r="D77" s="11">
        <f t="shared" si="8"/>
        <v>24951.3</v>
      </c>
      <c r="E77" s="2">
        <v>24951.3</v>
      </c>
      <c r="F77" s="2">
        <v>24951.3</v>
      </c>
      <c r="G77" s="10">
        <f t="shared" si="9"/>
        <v>100</v>
      </c>
    </row>
    <row r="78" spans="1:9" x14ac:dyDescent="0.3">
      <c r="A78" s="7" t="s">
        <v>11</v>
      </c>
      <c r="B78" s="12">
        <f>B77+B76+B75+B74+B72</f>
        <v>42263.1</v>
      </c>
      <c r="C78" s="12">
        <f>C77+C76+C75+C74+C72</f>
        <v>69999.600000000006</v>
      </c>
      <c r="D78" s="12">
        <f>D77+D76+D75+D74+D72</f>
        <v>27736.500000000004</v>
      </c>
      <c r="E78" s="3">
        <f>E77+E76+E75+E74+E72</f>
        <v>69906.799999999988</v>
      </c>
      <c r="F78" s="12">
        <f>F77+F76+F75+F74+F72</f>
        <v>69906.799999999988</v>
      </c>
      <c r="G78" s="13">
        <f t="shared" si="9"/>
        <v>99.867427813873206</v>
      </c>
      <c r="I78" s="1"/>
    </row>
    <row r="79" spans="1:9" x14ac:dyDescent="0.3">
      <c r="A79" s="7" t="s">
        <v>14</v>
      </c>
      <c r="B79" s="12">
        <f>B78+B69+B46</f>
        <v>1931231.0000000002</v>
      </c>
      <c r="C79" s="3">
        <f>C78+C69+C46</f>
        <v>2714773.9000000004</v>
      </c>
      <c r="D79" s="3">
        <f t="shared" si="8"/>
        <v>783542.90000000014</v>
      </c>
      <c r="E79" s="3">
        <f>E78+E69+E46</f>
        <v>2710005.7</v>
      </c>
      <c r="F79" s="3">
        <f>F78+F69+F46</f>
        <v>2710005.7</v>
      </c>
      <c r="G79" s="13">
        <f t="shared" si="9"/>
        <v>99.824361063733519</v>
      </c>
    </row>
    <row r="81" spans="1:6" ht="31.95" customHeight="1" x14ac:dyDescent="0.3"/>
    <row r="83" spans="1:6" ht="21" x14ac:dyDescent="0.4">
      <c r="A83" s="15"/>
    </row>
    <row r="84" spans="1:6" x14ac:dyDescent="0.3">
      <c r="B84" s="16"/>
      <c r="C84" s="16"/>
      <c r="D84" s="16"/>
      <c r="E84" s="19"/>
      <c r="F84" s="16"/>
    </row>
    <row r="85" spans="1:6" x14ac:dyDescent="0.3">
      <c r="B85" s="16"/>
      <c r="C85" s="16"/>
      <c r="D85" s="16"/>
      <c r="E85" s="19"/>
      <c r="F85" s="16"/>
    </row>
  </sheetData>
  <mergeCells count="11">
    <mergeCell ref="A70:G70"/>
    <mergeCell ref="A73:G73"/>
    <mergeCell ref="A3:G3"/>
    <mergeCell ref="E1:G1"/>
    <mergeCell ref="A7:G7"/>
    <mergeCell ref="A8:G8"/>
    <mergeCell ref="A18:G18"/>
    <mergeCell ref="A47:G47"/>
    <mergeCell ref="A48:G48"/>
    <mergeCell ref="A52:G52"/>
    <mergeCell ref="A71:G71"/>
  </mergeCells>
  <pageMargins left="0.70866141732283472" right="0.70866141732283472" top="0.74803149606299213" bottom="0.74803149606299213" header="0.31496062992125984" footer="0.31496062992125984"/>
  <pageSetup paperSize="9" scale="96" firstPageNumber="29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2024-03-22T12:33:38Z</dcterms:modified>
</cp:coreProperties>
</file>