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8568" yWindow="1632" windowWidth="19428" windowHeight="7968"/>
  </bookViews>
  <sheets>
    <sheet name="Приложение 11" sheetId="1" r:id="rId1"/>
  </sheets>
  <definedNames>
    <definedName name="_xlnm.Print_Titles" localSheetId="0">'Приложение 11'!$7:$11</definedName>
    <definedName name="_xlnm.Print_Area" localSheetId="0">'Приложение 11'!$A$1:$J$80</definedName>
  </definedNames>
  <calcPr calcId="144525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E12" i="1"/>
  <c r="G68" i="1" l="1"/>
  <c r="H68" i="1"/>
  <c r="K59" i="1" l="1"/>
  <c r="G37" i="1" l="1"/>
  <c r="G50" i="1" l="1"/>
  <c r="G27" i="1" l="1"/>
  <c r="G28" i="1"/>
  <c r="F51" i="1" l="1"/>
  <c r="G19" i="1" l="1"/>
  <c r="D70" i="1" l="1"/>
  <c r="D57" i="1" l="1"/>
  <c r="F57" i="1"/>
  <c r="E57" i="1"/>
  <c r="G21" i="1" l="1"/>
  <c r="G18" i="1"/>
  <c r="H20" i="1" l="1"/>
  <c r="G20" i="1"/>
  <c r="G62" i="1"/>
  <c r="G63" i="1"/>
  <c r="H19" i="1"/>
  <c r="H80" i="1" l="1"/>
  <c r="H78" i="1"/>
  <c r="H77" i="1"/>
  <c r="H75" i="1"/>
  <c r="H74" i="1"/>
  <c r="H73" i="1"/>
  <c r="H71" i="1"/>
  <c r="H66" i="1"/>
  <c r="H65" i="1"/>
  <c r="H63" i="1"/>
  <c r="H60" i="1"/>
  <c r="H58" i="1"/>
  <c r="H56" i="1"/>
  <c r="H55" i="1"/>
  <c r="H54" i="1"/>
  <c r="H53" i="1"/>
  <c r="H52" i="1"/>
  <c r="H50" i="1"/>
  <c r="H49" i="1"/>
  <c r="H47" i="1"/>
  <c r="H43" i="1"/>
  <c r="H40" i="1"/>
  <c r="H39" i="1"/>
  <c r="H37" i="1"/>
  <c r="H36" i="1"/>
  <c r="H35" i="1"/>
  <c r="H34" i="1"/>
  <c r="H33" i="1"/>
  <c r="H32" i="1"/>
  <c r="H31" i="1"/>
  <c r="H29" i="1"/>
  <c r="H28" i="1"/>
  <c r="H27" i="1"/>
  <c r="H25" i="1"/>
  <c r="H21" i="1"/>
  <c r="H18" i="1"/>
  <c r="H17" i="1"/>
  <c r="H16" i="1"/>
  <c r="H15" i="1"/>
  <c r="H14" i="1"/>
  <c r="G80" i="1"/>
  <c r="G78" i="1"/>
  <c r="G77" i="1"/>
  <c r="G75" i="1"/>
  <c r="G73" i="1"/>
  <c r="G71" i="1"/>
  <c r="G66" i="1"/>
  <c r="G65" i="1"/>
  <c r="G60" i="1"/>
  <c r="G58" i="1"/>
  <c r="G56" i="1"/>
  <c r="G55" i="1"/>
  <c r="G54" i="1"/>
  <c r="G53" i="1"/>
  <c r="G52" i="1"/>
  <c r="G49" i="1"/>
  <c r="G47" i="1"/>
  <c r="G43" i="1"/>
  <c r="G40" i="1"/>
  <c r="G36" i="1"/>
  <c r="G35" i="1"/>
  <c r="G34" i="1"/>
  <c r="G32" i="1"/>
  <c r="G31" i="1"/>
  <c r="G29" i="1"/>
  <c r="G25" i="1"/>
  <c r="G16" i="1"/>
  <c r="G15" i="1"/>
  <c r="G14" i="1"/>
  <c r="E64" i="1" l="1"/>
  <c r="E13" i="1"/>
  <c r="F13" i="1"/>
  <c r="D13" i="1"/>
  <c r="E79" i="1"/>
  <c r="F79" i="1"/>
  <c r="D79" i="1"/>
  <c r="E76" i="1"/>
  <c r="F76" i="1"/>
  <c r="D76" i="1"/>
  <c r="E70" i="1"/>
  <c r="F70" i="1"/>
  <c r="F64" i="1"/>
  <c r="D64" i="1"/>
  <c r="E61" i="1"/>
  <c r="F61" i="1"/>
  <c r="D61" i="1"/>
  <c r="E51" i="1"/>
  <c r="D51" i="1"/>
  <c r="E48" i="1"/>
  <c r="F48" i="1"/>
  <c r="D48" i="1"/>
  <c r="H57" i="1" l="1"/>
  <c r="G57" i="1"/>
  <c r="G70" i="1"/>
  <c r="H70" i="1"/>
  <c r="H13" i="1"/>
  <c r="G13" i="1"/>
  <c r="G48" i="1"/>
  <c r="H48" i="1"/>
  <c r="H61" i="1"/>
  <c r="G61" i="1"/>
  <c r="G76" i="1"/>
  <c r="H76" i="1"/>
  <c r="H51" i="1"/>
  <c r="G51" i="1"/>
  <c r="G64" i="1"/>
  <c r="H64" i="1"/>
  <c r="G79" i="1"/>
  <c r="H79" i="1"/>
  <c r="E38" i="1"/>
  <c r="F38" i="1"/>
  <c r="D38" i="1"/>
  <c r="E30" i="1"/>
  <c r="F30" i="1"/>
  <c r="D30" i="1"/>
  <c r="E26" i="1"/>
  <c r="F26" i="1"/>
  <c r="D26" i="1"/>
  <c r="D24" i="1"/>
  <c r="E24" i="1"/>
  <c r="F24" i="1"/>
  <c r="G38" i="1" l="1"/>
  <c r="F12" i="1"/>
  <c r="H38" i="1"/>
  <c r="H26" i="1"/>
  <c r="G26" i="1"/>
  <c r="H30" i="1"/>
  <c r="G30" i="1"/>
  <c r="H24" i="1"/>
  <c r="G24" i="1"/>
  <c r="H12" i="1" l="1"/>
  <c r="G12" i="1"/>
</calcChain>
</file>

<file path=xl/sharedStrings.xml><?xml version="1.0" encoding="utf-8"?>
<sst xmlns="http://schemas.openxmlformats.org/spreadsheetml/2006/main" count="165" uniqueCount="164">
  <si>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</si>
  <si>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</si>
  <si>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</si>
  <si>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</si>
  <si>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</si>
  <si>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</si>
  <si>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</si>
  <si>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</si>
  <si>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</si>
  <si>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</si>
  <si>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</si>
  <si>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</si>
  <si>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</si>
  <si>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</si>
  <si>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Сельское хозяйство и рыболовство</t>
  </si>
  <si>
    <t>Лесное хозяйство</t>
  </si>
  <si>
    <t>Транспорт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</si>
  <si>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</si>
  <si>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</si>
  <si>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</si>
  <si>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</si>
  <si>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</si>
  <si>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</si>
  <si>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</si>
  <si>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</si>
  <si>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</si>
  <si>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</si>
  <si>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</si>
  <si>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</si>
  <si>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</si>
  <si>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</si>
  <si>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</si>
  <si>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</si>
  <si>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</si>
  <si>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</si>
  <si>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</si>
  <si>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Здравоохранение</t>
  </si>
  <si>
    <t>Санитарно-эпидемиологическое благополучие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</si>
  <si>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</si>
  <si>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</si>
  <si>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</si>
  <si>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</si>
  <si>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</si>
  <si>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</si>
  <si>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</si>
  <si>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</si>
  <si>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</si>
  <si>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</si>
  <si>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Средства массовой информации</t>
  </si>
  <si>
    <t>Периодическая печать и издательства</t>
  </si>
  <si>
    <t>Другие вопросы в области средств массовой информации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</si>
  <si>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</si>
  <si>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</si>
  <si>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Х</t>
  </si>
  <si>
    <t>РАСХОДЫ БЮДЖЕТА-ВСЕГО</t>
  </si>
  <si>
    <t>Обеспечение проведения выборов и референдумов</t>
  </si>
  <si>
    <t>Резервные фонды</t>
  </si>
  <si>
    <t>0200</t>
  </si>
  <si>
    <t xml:space="preserve">Культура, кинематография </t>
  </si>
  <si>
    <t>1006</t>
  </si>
  <si>
    <t>тыс. рублей</t>
  </si>
  <si>
    <t>Код бюджет-ной класси-фикации</t>
  </si>
  <si>
    <t>Наименование кода           бюджетной классификации</t>
  </si>
  <si>
    <t>0100</t>
  </si>
  <si>
    <t>0102</t>
  </si>
  <si>
    <t>0103</t>
  </si>
  <si>
    <t>0104</t>
  </si>
  <si>
    <t>0105</t>
  </si>
  <si>
    <t>0106</t>
  </si>
  <si>
    <t>0107</t>
  </si>
  <si>
    <t>0111</t>
  </si>
  <si>
    <t>0113</t>
  </si>
  <si>
    <t>0203</t>
  </si>
  <si>
    <t>0300</t>
  </si>
  <si>
    <t>0304</t>
  </si>
  <si>
    <t>0314</t>
  </si>
  <si>
    <t>0400</t>
  </si>
  <si>
    <t>0401</t>
  </si>
  <si>
    <t>0405</t>
  </si>
  <si>
    <t>0707</t>
  </si>
  <si>
    <t>0408</t>
  </si>
  <si>
    <t>0409</t>
  </si>
  <si>
    <t>0410</t>
  </si>
  <si>
    <t>0412</t>
  </si>
  <si>
    <t>0500</t>
  </si>
  <si>
    <t>0501</t>
  </si>
  <si>
    <t>0502</t>
  </si>
  <si>
    <t>0503</t>
  </si>
  <si>
    <t>0505</t>
  </si>
  <si>
    <t>0600</t>
  </si>
  <si>
    <t>0605</t>
  </si>
  <si>
    <t>0603</t>
  </si>
  <si>
    <t>0700</t>
  </si>
  <si>
    <t>0701</t>
  </si>
  <si>
    <t>0702</t>
  </si>
  <si>
    <t>0703</t>
  </si>
  <si>
    <t>0709</t>
  </si>
  <si>
    <t>0800</t>
  </si>
  <si>
    <t>0801</t>
  </si>
  <si>
    <t>0804</t>
  </si>
  <si>
    <t>0900</t>
  </si>
  <si>
    <t>0909</t>
  </si>
  <si>
    <t>1000</t>
  </si>
  <si>
    <t>0907</t>
  </si>
  <si>
    <t>1204</t>
  </si>
  <si>
    <t>1300</t>
  </si>
  <si>
    <t>1301</t>
  </si>
  <si>
    <t>0407</t>
  </si>
  <si>
    <t>Другие вопросы в области физической культуры и спорта (организационно – техническое и финансовое обеспечение управления социальной политики администрации города Югорска)</t>
  </si>
  <si>
    <t xml:space="preserve">                </t>
  </si>
  <si>
    <t>Экономия расходов на обслуживание муниципального долга города Югорска в связи с предоставлением бюджетного кредита из бюджета автономного округа с процентной ставкой 0,1% годовых и неиспользованием банковской кредитной линии</t>
  </si>
  <si>
    <t>Уменьшение расходов по сравнению с первоначально утвержденным планом обусловлено экономией расходов на проведение мероприятий, связанных с профилактикой и устранением последствий распространения коронавирусной инфекции  (COVID – 19)</t>
  </si>
  <si>
    <t>% исполнения</t>
  </si>
  <si>
    <t>Пояснения различий между первоначально утвержденными показателями расходов и их фактическими значениями (+; -  5,0% и более)</t>
  </si>
  <si>
    <t>Пояснения различий между уточненными плановыми показателями расходов и их фактическими значениями (+; -  5,0% и более)</t>
  </si>
  <si>
    <t>Приложение 11 к пояснительной записке</t>
  </si>
  <si>
    <t>Сведения о фактически произведенных расходах по разделам и подразделам классификации расходов бюджета города Югорска в сравнении с первоначально утвержденными решением о бюджете значениями и с уточненными значениями с учетом внесенных изменений за 2023 год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</si>
  <si>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</si>
  <si>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</si>
  <si>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Увеличение расходов по сравнению с первоначально утверждённым планом обусловлено:                                                                                                                       - внесением изменений с 01.01.2023 в систему оплаты труда работников органов местного самоуправления;                                                                                                      - индексацией с 01.10.2023 размеров должностных окладов работников органов местного самоуправления;                                                            
- расходами на компенсацию стоимости проезда к месту отдыха и обратно (в первоначальном плане расходы предусмотрены в меньшем объеме)</t>
  </si>
  <si>
    <t xml:space="preserve">Увеличение расходов по сравнению с первоначально утвержденным планом обусловлено:
- внесением изменений с 01.01.2023 в систему оплаты труда работников органов местного самоуправления;                                                                                                      - индексацией с 01.10.2023 размеров должностных окладов работников органов местного самоуправления;                                                                                                                               - оплатой в большем объеме за работу в выходные и праздничные дни работникам за оповещение граждан, состоящих на воинском учете в городе Югорске; 
- выплатой денежной компенсации за неиспользованную часть отпуска прошлого периода                                                                                                                                                                      </t>
  </si>
  <si>
    <t xml:space="preserve">Уменьшение расходов по сравнению с первоначально утвержденным планом обусловлено расходами на ремонт и модернизацию системы оповещения города Югорска в меньшем объеме </t>
  </si>
  <si>
    <t>Увеличение расходов по сравнению с первоначально утвержденным планом обусловлено увеличением расходов за счет средств местного бюджета на обеспечение  функционирования и развития системы видеонаблюдения "Безопасный город"</t>
  </si>
  <si>
    <t>Уменьшение расходов по сравнению с уточненным планом обусловлено отсутствием расходов по предоставленной субсидии МУП «Югорскэнергогаз» в целях возмещения затрат, связанных с ликвидацией последствий чрезвычайной ситуации, возникшей в результате аварийного отключения электроснабжения на территории города Югорска</t>
  </si>
  <si>
    <t xml:space="preserve">Увеличение расходов по сравнению с первоначально утвержденным планом обусловлено увеличением ассигнований на:  
- установку и ремонт ограждения, устройство видеонаблюдения в городском сквере по ул. Ленина;
- приобретение оборудования (измельчителя веток) в МАУ  "Городское лесничество";
- выполнение работ по устройству противопожарных разрывов в городе Югорске </t>
  </si>
  <si>
    <t>Увеличение расходов по сравнению с первоначально утвержденным планом обусловлено увеличением ассигнований за счет средств бюджета автономного округа на приобретение жилых помещений</t>
  </si>
  <si>
    <r>
      <rPr>
        <sz val="12"/>
        <rFont val="PT Astra Serif"/>
        <family val="1"/>
        <charset val="204"/>
      </rPr>
      <t xml:space="preserve">Увеличение расходов по сравнению с первоначально утвержденным планом обусловлено увеличением ассигнований за счет средств местного бюджета на оплату задолженности организации коммунального комплекса за потребленные топливно-энергетические ресурсы перед гарантирующими поставщиками    </t>
    </r>
    <r>
      <rPr>
        <sz val="12"/>
        <color rgb="FFFF0000"/>
        <rFont val="PT Astra Serif"/>
        <family val="1"/>
        <charset val="204"/>
      </rPr>
      <t xml:space="preserve">                                                                                                                                                                  </t>
    </r>
  </si>
  <si>
    <t>Увеличение расходов по сравнению с первоначально утвержденным планом обусловлено увеличением ассигнований за счет средств местного бюджета на содержание департамента жилищно-коммунального и строительного комплекса администрации города Югорска</t>
  </si>
  <si>
    <t>Увеличение расходов по сравнению с первоначально утвержденным планом обусловлено увеличением ассигнований за счет средств местного бюджета на ликвидацию несанкционированных мест размещения отходов и утилизацию мусора</t>
  </si>
  <si>
    <t>Уменьшение расходов по сравнению с уточненным планом обусловлено экономией в результате проведения конкурсных процедур на оказание услуг по сбору, вывозу автомобильных шин с целью их дальнейшей утилизации</t>
  </si>
  <si>
    <t>Увеличение расходов по сравнению с первоначально утвержденным планом обусловлено увеличением  объема субвенции из бюджета автономного округа на осуществление отдельных государственных полномочий Ханты-Мансийского автономного округа – Югры в сфере обращения с твердыми коммунальными отходами</t>
  </si>
  <si>
    <r>
      <rPr>
        <sz val="12"/>
        <rFont val="PT Astra Serif"/>
        <family val="1"/>
        <charset val="204"/>
      </rPr>
      <t xml:space="preserve">Увеличение расходов по сравнению с первоначально утвержденным планом обусловлено выделением ассигнований за счет средств бюджета автономного округа и местного бюджета на :
- реализацию инициативного проекта "Северное сияние", отобранного по результатам регионального конкурса;    </t>
    </r>
    <r>
      <rPr>
        <sz val="12"/>
        <color rgb="FFFF0000"/>
        <rFont val="PT Astra Serif"/>
        <family val="1"/>
        <charset val="204"/>
      </rPr>
      <t xml:space="preserve">
</t>
    </r>
    <r>
      <rPr>
        <sz val="12"/>
        <rFont val="PT Astra Serif"/>
        <family val="1"/>
        <charset val="204"/>
      </rPr>
      <t>- финансовое обеспечение расходов, связанных с повышением оплаты труда работников, в целях обеспечения достигнутого уровня соотношений в соответствии с Указами Президента Российской Федерации от 2012 года и с целевыми показателями, доведенными до муниципалитета профильными департаментами Югры;</t>
    </r>
    <r>
      <rPr>
        <sz val="12"/>
        <color rgb="FFFF0000"/>
        <rFont val="PT Astra Serif"/>
        <family val="1"/>
        <charset val="204"/>
      </rPr>
      <t xml:space="preserve">
</t>
    </r>
    <r>
      <rPr>
        <sz val="12"/>
        <rFont val="PT Astra Serif"/>
        <family val="1"/>
        <charset val="204"/>
      </rPr>
      <t xml:space="preserve">- ремонт помещений в здании  МБУ «Музей истории и этнографии» в рамках проводимых мероприятий по техническому оснащению городского музея, включенных в региональный проект «Культурная среда»    </t>
    </r>
    <r>
      <rPr>
        <sz val="12"/>
        <color rgb="FFFF0000"/>
        <rFont val="PT Astra Serif"/>
        <family val="1"/>
        <charset val="204"/>
      </rPr>
      <t xml:space="preserve">                                                                                                          </t>
    </r>
  </si>
  <si>
    <t xml:space="preserve">Увеличение расходов по сравнению с первоначально утвержденным планом обусловлено: 
- увеличением числа пенсионеров, имеющих право на единовременную поощрительную выплату при выходе на пенсию муниципальных служащих и получающих дополнительную пенсию за выслугу лет;
- ростом количества получателей выплаты при выходе на пенсию;
- повышением минимального размера пенсий до величины прожиточного минимума в автономном округе </t>
  </si>
  <si>
    <r>
      <rPr>
        <sz val="12"/>
        <rFont val="PT Astra Serif"/>
        <family val="1"/>
        <charset val="204"/>
      </rPr>
      <t xml:space="preserve">Увеличение расходов по сравнению с первоначально утвержденным планом обусловлено: 
- увеличением ассигнований на осуществление социальных выплат гражданам на приобретение жилых помещений по договору купли-продажи, единовременной материальной помощи гражданам, оказавшимся в трудной жизненной или чрезвычайной ситуации; 
- перемещением ассигнований между кодами бюджетной классификации по субсидии из бюджета автономного округа и доли софинансирования местного бюджета на предоставление субсидий участникам специальной военной операции, членам их семей, состоящим на учете в качестве нуждающихся в жилых помещениях                   </t>
    </r>
    <r>
      <rPr>
        <sz val="12"/>
        <color rgb="FFFF0000"/>
        <rFont val="PT Astra Serif"/>
        <family val="1"/>
        <charset val="204"/>
      </rPr>
      <t xml:space="preserve">        </t>
    </r>
  </si>
  <si>
    <t xml:space="preserve">Уменьшение расходов по сравнению с первоначально утвержденным планом обусловлено сокращением объема субвенций из бюджета автономного округа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  </t>
  </si>
  <si>
    <t>Увеличение расходов по сравнению с первоначально утвержденным планом обусловлено перемещением ассигнований из подразделов 1101 и 1102 бюджетной классификации расходов в связи с изменением законодательства в сфере физической культуры и спорта</t>
  </si>
  <si>
    <t>Уменьшение расходов по сравнению с первоначально утвержденным планом обусловлено перемещением ассигнований в подраздел 1103 бюджетной классификации расходов в связи с изменением законодательства в сфере физической культуры и спорта</t>
  </si>
  <si>
    <t xml:space="preserve">Уменьшение расходов по сравнению с первоначально утвержденным планом  обусловлено внесением изменений в структуру администрации города Югорска. Кроме того, должность заместителя начальника управления социальной политики была не замещена с середины апреля по июнь 2023 года </t>
  </si>
  <si>
    <t>в 401,8 раза</t>
  </si>
  <si>
    <t>Уменьшение расходов по сравнению с первоначально утвержденным планом обусловлено сложившейся экономией расходов на оплату труда работников Управления культуры администрации города Югорска в связи с наличием вакантных должностей</t>
  </si>
  <si>
    <t>в 24,6 раза</t>
  </si>
  <si>
    <t>Увеличение расходов по сравнению с первоначально утвержденным планом обусловлено:
- увеличением объема субвенций из бюджета автономного округа на обеспечение государственных гарантий на получение образования и осуществления переданных органам местного самоуправления муниципальных образований Ханты-Мансийского автономного округа – Югры отдельных государственных полномочий в области образования;
-  увеличением субсидии 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территориях муниципальных образований Ханты-Мансийского автономного округа – Югры;
- увеличением расходов за счет средств местного бюджета на содержание дошкольных образовательных организаций;
- выполнением работ за счет средств местного бюджета по ремонту бассейна в МАДОУ "Снегурочка"</t>
  </si>
  <si>
    <t>в 17,2 раза</t>
  </si>
  <si>
    <t>Увеличение расходов по сравнению с первоначально утверждённым планом обусловлено  поступлением дополнительных ассигнований по 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</si>
  <si>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Увеличение расходов по сравнению с первоначально утверждённым планом обусловлено:                                                                                                                       - внесением изменений с 01.01.2023 в систему оплаты труда работников органов местного самоуправления;                                                                                                      - индексацией с 01.10.2023 размеров должностных окладов работников органов местного самоуправления;     
- частичной компенсацией стоимости  санаторно-курортной путевки главы города Югорска в большем объеме (в первоначальном плане расходы предусмотрены в меньшем объеме)</t>
  </si>
  <si>
    <t>Неисполнение средств резервного фонда обусловлено отсутствием непредвиденных расходов, не предусмотренных в бюджете города и подлежащих финансированию из резервного фонда в соответствии с утвержденным Положением о порядке использования бюджетных ассигнований резервного фонда администрации города Югорска</t>
  </si>
  <si>
    <r>
      <rPr>
        <sz val="12"/>
        <rFont val="PT Astra Serif"/>
        <family val="1"/>
        <charset val="204"/>
      </rPr>
      <t>Увеличение расходов по сравнению с первоначально утвержденным планом обусловлено поступлением из бюджета автономного округа:
- субвенции на 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– Югры от 11 июня 2010 года № 102-оз "Об административных правонарушениях";
- субвенции на 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прав;
- иных межбюджетных трансфертов на организацию мероприятий по профилактике незаконного потребления наркотических средств и психотропных веществ, наркомании;</t>
    </r>
    <r>
      <rPr>
        <sz val="12"/>
        <color rgb="FFFF0000"/>
        <rFont val="PT Astra Serif"/>
        <family val="1"/>
        <charset val="204"/>
      </rPr>
      <t xml:space="preserve">
</t>
    </r>
    <r>
      <rPr>
        <sz val="12"/>
        <rFont val="PT Astra Serif"/>
        <family val="1"/>
        <charset val="204"/>
      </rPr>
      <t>- субсидии на реализацию мероприятий муниципальных программ (подпрограмм), направленных на развитие форм непосредственного осуществления населением местного самоуправления и участия населения в осуществлении местного самоуправления.</t>
    </r>
    <r>
      <rPr>
        <sz val="12"/>
        <color rgb="FFFF0000"/>
        <rFont val="PT Astra Serif"/>
        <family val="1"/>
        <charset val="204"/>
      </rPr>
      <t xml:space="preserve">
</t>
    </r>
    <r>
      <rPr>
        <sz val="12"/>
        <rFont val="PT Astra Serif"/>
        <family val="1"/>
        <charset val="204"/>
      </rPr>
      <t>Выделены ассигнования за счет средств местного бюджета на:</t>
    </r>
    <r>
      <rPr>
        <sz val="12"/>
        <color rgb="FFFF0000"/>
        <rFont val="PT Astra Serif"/>
        <family val="1"/>
        <charset val="204"/>
      </rPr>
      <t xml:space="preserve">
</t>
    </r>
    <r>
      <rPr>
        <sz val="12"/>
        <rFont val="PT Astra Serif"/>
        <family val="1"/>
        <charset val="204"/>
      </rPr>
      <t>- повышение оплаты труда работников казенных учреждений в связи с индексацией фонда оплаты труда и повышение минимального размера оплаты труда;
- ремонт гаражей по ул. Ленина, 29;
- оплату льготного проезда к месту использования отпуска и обратно  работникам МКУ "Служба обеспечения органов местного самоуправления" (увеличение стоимости проезда);
- ремонт автотранспортных средств, находящихся в оперативном управлении МКУ "Служба обеспечения органов местного самоуправления" (фактическая потребность в ремонте автотранспортных средств больше, чем планировалась);         
- оплату жилищно - коммунальных услуг за жилые помещения, находящиеся в муниципальной собственности;</t>
    </r>
    <r>
      <rPr>
        <sz val="12"/>
        <color rgb="FFFF0000"/>
        <rFont val="PT Astra Serif"/>
        <family val="1"/>
        <charset val="204"/>
      </rPr>
      <t xml:space="preserve">
</t>
    </r>
    <r>
      <rPr>
        <sz val="12"/>
        <rFont val="PT Astra Serif"/>
        <family val="1"/>
        <charset val="204"/>
      </rPr>
      <t>- приобретение оборудования и специализированной дорожной техники (подметально - уборочной машины, корреляционного течеискателя,  аппарата ручной лазерной очистки)</t>
    </r>
  </si>
  <si>
    <t xml:space="preserve">Увеличение расходов по сравнению с первоначально утвержденным планом обусловлено увеличением объема субвенций за счет средств бюджета Ханты-Мансийского автономного округа - Югры на осуществление переданных полномочий Российской Федерации на государственную регистрацию актов гражданского состояния            </t>
  </si>
  <si>
    <t xml:space="preserve">Уменьшение расходов по сравнению с первоначально утвержденным планом обусловлено:
- уменьшением объемов субвенций из бюджета автономного округа на поддержку и развитие малых форм хозяйствования;
- уменьшением субвенции на организацию мероприятий при осуществлении деятельности по обращению с животными без владельцев (в.т.ч. администрирование из бюджета Ханты-Мансийского автономного округа - Югры);
- отловом, транспортировкой, учетом, содержанием животных без владельцев и услуг по первичному осмотру и тестированию на агрессивность животных, поступивших в приют, за счет местного бюджета в меньшем объеме (по причине естественной миграции животных), чем предусмотрено муниципальным контрактом    </t>
  </si>
  <si>
    <t xml:space="preserve">Уменьшение расходов по сравнению с уточненным планом обусловлено:
- расходами на возмещение затрат в связи с производством и реализацией сельскохозяйственной продукции, за счет субвенции на поддержку и развитие малых форм хозяйствования, в меньшем объёме (по факту поступивших заявлений);
- уменьшением субвенции на организацию мероприятий при осуществлении деятельности по обращению с животными без владельцев (в.т.ч. администрирование из бюджета Ханты-Мансийского автономного округа - Югры);
 - отловом, транспортировкой, учетом, содержанием животных без владельцев и услуг по первичному осмотру и тестированию на агрессивность животных, поступивших в приют, за счет средств местного бюджета в меньшем объеме (по причине естественной миграции животных), чем предусмотрено муниципальным контрактом  </t>
  </si>
  <si>
    <t xml:space="preserve">Увеличение расходов по сравнению с первоначально утвержденным планом обусловлено увеличением ассигнований на: 
- строительный контроль и авторский надзор  за реконструкцией автомобильной дороги по ул. Магистральная, технологическое присоединение к электрическим сетям светофорных объектов за счет средств местного бюджета; 
- текущий ремонт автомобильных дорог </t>
  </si>
  <si>
    <r>
      <rPr>
        <sz val="12"/>
        <rFont val="PT Astra Serif"/>
        <family val="1"/>
        <charset val="204"/>
      </rPr>
      <t xml:space="preserve">Увеличение расходов по сравнению с первоначально утвержденным планом обусловлено увеличением ассигнований на приобретение оргтехники и реализацию мероприятий по обеспечению информационной безопасности в муниципальных информационных системах            </t>
    </r>
    <r>
      <rPr>
        <sz val="12"/>
        <color rgb="FFFF0000"/>
        <rFont val="PT Astra Serif"/>
        <family val="1"/>
        <charset val="204"/>
      </rPr>
      <t xml:space="preserve"> </t>
    </r>
  </si>
  <si>
    <t>Уменьшение расходов по сравнению с первоначально утвержденным планом из бюджета автономного округа и местного бюджета обусловлено уменьшением объема субсидии из бюджета автономного округа и доли софинансирования местного бюджета на реализацию полномочий в области градостроительной деятельности</t>
  </si>
  <si>
    <t xml:space="preserve">Задолженность (за счет средств местного бюджета) организации коммунального комплекса за потребленные топливно-энергетические ресурсы перед гарантирующими поставщиками оплачена в меньшем объеме, чем запланировано                                                                                                                                                                      </t>
  </si>
  <si>
    <t>Увеличение расходов по сравнению с первоначально утвержденным планом обусловлено увеличением ассигнований за счет средств местного бюджета и средств бюджета автономного округа на:
- отведение (прием) поверхностных сточных вод;
- обустройство уличным освещением участков автомобильных дорог;
- устройство остановочных комплексов по ул. Арантурская (в районе "Зеленой зоны") и приведение остановочных комплексов в соответствие нормативным требованиям; 
- демонтаж вышки по ул.Минина, 5;
- изготовление вольеров для содержания безнадзорных животных;
- выполнение работ по приобретению и монтажу всесезонной горки;
- реализацию инициативных проектов «Устройство пешеходного тротуара по ул.Агиришская» и «Северное сияние»</t>
  </si>
  <si>
    <t xml:space="preserve">Увеличение расходов по сравнению с первоначально утвержденным планом обусловлено увеличением ассигнований на:                                                                                                                             - повышение минимального размера оплаты труда работников МАУ "МЦ "Гелиос", за счет средств местного бюджета ;
- изготовление баннеров гражданско-патриотической направленности для оформления города к праздничным датам за счет средств местного бюджета;
- организацию деятельности молодежных трудовых отрядов за счет средств бюджета автономного округа </t>
  </si>
  <si>
    <t xml:space="preserve">Уменьшение расходов по сравнению с первоначально утвержденным планом обусловлено перемещением ассигнований в подраздел 1202 бюджетной классификации расходов в связи с реорганизацией муниципального унитарного предприятия города Югорска «Югорский информационно-издательский центр» в форме преобразования в муниципальное бюджетное учреждение города Югорска «Югорский медиацентр»  </t>
  </si>
  <si>
    <t>Уточненные плановые значения на 2023 год с учетом внесенных изменений</t>
  </si>
  <si>
    <t>Фактические значения за 2023 год</t>
  </si>
  <si>
    <t>к первона-чально утвержден-ным плановым значениям</t>
  </si>
  <si>
    <t>к уточнен-ным плановым значениям</t>
  </si>
  <si>
    <t>Первоначально утвержденные плановые значения на 2023 год решением Думы от 20.12.2022 № 128</t>
  </si>
  <si>
    <t>Увеличение расходов по сравнению с первоначально утвержденным планом обусловлено увеличением ассигнований за счет средств местного бюджета на:
- повышение с 01.05.2023 оплаты труда тренеров и инструкторов - методистов МБУ ДО СШ «Центр Югорского спорта» в соответствии с целевыми показателями, доведенными до муниципалитета департаментом физической культуры и спорта Ханты – Мансийского автономного округа - Югры;
- устройство "умной" спортивной площадки;
- устройство спортивной площадки по улице Мира;
- приобретение кормов для животных конно-спортивного клуба «Аллюр» в связи с удорожанием их стоимости</t>
  </si>
  <si>
    <t xml:space="preserve">Увеличение расходов по сравнению с первоначально утвержденным планом обусловлено перемещением ассигнований из подраздела 1204 бюджетной классификации расходов в связи с реорганизацией муниципального унитарного предприятия города Югорска «Югорский информационно-издательский центр» в форме преобразования в муниципальное бюджетное учреждение города Югорска «Югорский медиацентр»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</si>
</sst>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8" x14ac:knownFonts="1">
    <font>
      <sz val="11"/>
      <color theme="1"/>
      <name val="Calibri"/>
      <family val="2"/>
      <scheme val="minor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b/>
      <sz val="14"/>
      <name val="PT Astra Serif"/>
      <family val="1"/>
      <charset val="204"/>
    </font>
    <font>
      <sz val="13"/>
      <name val="PT Astra Serif"/>
      <family val="1"/>
      <charset val="204"/>
    </font>
    <font>
      <sz val="12"/>
      <color rgb="FFFF0000"/>
      <name val="PT Astra Serif"/>
      <family val="1"/>
      <charset val="204"/>
    </font>
    <font>
      <b/>
      <sz val="12"/>
      <color rgb="FFFF0000"/>
      <name val="PT Astra Serif"/>
      <family val="1"/>
      <charset val="204"/>
    </font>
    <font>
      <b/>
      <sz val="13"/>
      <name val="PT Astra Serif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BEEF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164" fontId="0" fillId="0" borderId="0" xfId="0" applyNumberFormat="1"/>
    <xf numFmtId="165" fontId="2" fillId="2" borderId="1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right" vertical="center"/>
    </xf>
    <xf numFmtId="165" fontId="2" fillId="3" borderId="1" xfId="0" applyNumberFormat="1" applyFont="1" applyFill="1" applyBorder="1" applyAlignment="1">
      <alignment horizontal="righ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right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 vertical="center"/>
    </xf>
    <xf numFmtId="0" fontId="5" fillId="0" borderId="0" xfId="0" applyFont="1"/>
    <xf numFmtId="0" fontId="6" fillId="3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5" fillId="5" borderId="1" xfId="0" applyFont="1" applyFill="1" applyBorder="1" applyAlignment="1">
      <alignment vertical="center" wrapText="1"/>
    </xf>
    <xf numFmtId="0" fontId="6" fillId="0" borderId="1" xfId="0" applyFont="1" applyBorder="1"/>
    <xf numFmtId="0" fontId="1" fillId="5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right" vertical="center" wrapText="1"/>
    </xf>
    <xf numFmtId="164" fontId="1" fillId="2" borderId="1" xfId="0" applyNumberFormat="1" applyFont="1" applyFill="1" applyBorder="1" applyAlignment="1">
      <alignment horizontal="righ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 wrapText="1"/>
    </xf>
    <xf numFmtId="165" fontId="1" fillId="2" borderId="1" xfId="0" applyNumberFormat="1" applyFont="1" applyFill="1" applyBorder="1" applyAlignment="1">
      <alignment vertical="center" wrapText="1"/>
    </xf>
    <xf numFmtId="165" fontId="1" fillId="2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165" fontId="1" fillId="2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righ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wrapText="1"/>
    </xf>
    <xf numFmtId="0" fontId="4" fillId="5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85"/>
  <sheetViews>
    <sheetView tabSelected="1" view="pageBreakPreview" topLeftCell="A20" zoomScale="50" zoomScaleNormal="60" zoomScaleSheetLayoutView="50" workbookViewId="0">
      <selection activeCell="J14" sqref="J14"/>
    </sheetView>
  </sheetViews>
  <sheetFormatPr defaultRowHeight="15.6" x14ac:dyDescent="0.3"/>
  <cols>
    <col min="1" max="1" width="1.44140625" customWidth="1"/>
    <col min="2" max="2" width="11.6640625" style="5" customWidth="1"/>
    <col min="3" max="3" width="34.5546875" style="5" customWidth="1"/>
    <col min="4" max="4" width="18" style="6" customWidth="1"/>
    <col min="5" max="5" width="15.6640625" style="6" customWidth="1"/>
    <col min="6" max="6" width="15.5546875" style="5" customWidth="1"/>
    <col min="7" max="7" width="13" style="7" customWidth="1"/>
    <col min="8" max="8" width="13.5546875" style="7" customWidth="1"/>
    <col min="9" max="9" width="50.109375" style="19" customWidth="1"/>
    <col min="10" max="10" width="42.5546875" style="5" customWidth="1"/>
    <col min="11" max="11" width="31.33203125" customWidth="1"/>
    <col min="19" max="19" width="7.6640625" customWidth="1"/>
  </cols>
  <sheetData>
    <row r="1" spans="2:10" ht="16.8" x14ac:dyDescent="0.3">
      <c r="I1" s="58" t="s">
        <v>115</v>
      </c>
      <c r="J1" s="58"/>
    </row>
    <row r="3" spans="2:10" ht="27" customHeight="1" x14ac:dyDescent="0.3"/>
    <row r="4" spans="2:10" ht="35.4" customHeight="1" x14ac:dyDescent="0.3">
      <c r="B4" s="57" t="s">
        <v>116</v>
      </c>
      <c r="C4" s="57"/>
      <c r="D4" s="57"/>
      <c r="E4" s="57"/>
      <c r="F4" s="57"/>
      <c r="G4" s="57"/>
      <c r="H4" s="57"/>
      <c r="I4" s="57"/>
      <c r="J4" s="57"/>
    </row>
    <row r="5" spans="2:10" ht="26.4" customHeight="1" x14ac:dyDescent="0.3">
      <c r="B5" s="62"/>
      <c r="C5" s="62"/>
      <c r="D5" s="62"/>
      <c r="E5" s="62"/>
      <c r="F5" s="62"/>
      <c r="G5" s="62"/>
      <c r="H5" s="62"/>
      <c r="I5" s="62"/>
      <c r="J5" s="62"/>
    </row>
    <row r="6" spans="2:10" ht="20.399999999999999" customHeight="1" x14ac:dyDescent="0.3">
      <c r="B6" s="42"/>
      <c r="C6" s="42"/>
      <c r="D6" s="42"/>
      <c r="E6" s="42"/>
      <c r="F6" s="42"/>
      <c r="G6" s="42"/>
      <c r="H6" s="42"/>
      <c r="I6" s="42"/>
      <c r="J6" s="7" t="s">
        <v>60</v>
      </c>
    </row>
    <row r="7" spans="2:10" ht="4.8" customHeight="1" x14ac:dyDescent="0.3">
      <c r="I7" s="5"/>
    </row>
    <row r="8" spans="2:10" ht="15.6" customHeight="1" x14ac:dyDescent="0.3">
      <c r="B8" s="48" t="s">
        <v>61</v>
      </c>
      <c r="C8" s="48" t="s">
        <v>62</v>
      </c>
      <c r="D8" s="48" t="s">
        <v>161</v>
      </c>
      <c r="E8" s="59" t="s">
        <v>157</v>
      </c>
      <c r="F8" s="48" t="s">
        <v>158</v>
      </c>
      <c r="G8" s="61" t="s">
        <v>112</v>
      </c>
      <c r="H8" s="61"/>
      <c r="I8" s="59" t="s">
        <v>113</v>
      </c>
      <c r="J8" s="59" t="s">
        <v>114</v>
      </c>
    </row>
    <row r="9" spans="2:10" ht="59.4" customHeight="1" x14ac:dyDescent="0.3">
      <c r="B9" s="48"/>
      <c r="C9" s="48"/>
      <c r="D9" s="48"/>
      <c r="E9" s="59"/>
      <c r="F9" s="48"/>
      <c r="G9" s="48" t="s">
        <v>159</v>
      </c>
      <c r="H9" s="48" t="s">
        <v>160</v>
      </c>
      <c r="I9" s="59"/>
      <c r="J9" s="59"/>
    </row>
    <row r="10" spans="2:10" ht="62.4" customHeight="1" x14ac:dyDescent="0.3">
      <c r="B10" s="48"/>
      <c r="C10" s="48"/>
      <c r="D10" s="48"/>
      <c r="E10" s="59"/>
      <c r="F10" s="48"/>
      <c r="G10" s="48"/>
      <c r="H10" s="48"/>
      <c r="I10" s="59"/>
      <c r="J10" s="59"/>
    </row>
    <row r="11" spans="2:10" x14ac:dyDescent="0.3">
      <c r="B11" s="63">
        <v>1</v>
      </c>
      <c r="C11" s="63">
        <v>2</v>
      </c>
      <c r="D11" s="64">
        <v>3</v>
      </c>
      <c r="E11" s="64">
        <v>4</v>
      </c>
      <c r="F11" s="64">
        <v>5</v>
      </c>
      <c r="G11" s="63">
        <v>6</v>
      </c>
      <c r="H11" s="63">
        <v>7</v>
      </c>
      <c r="I11" s="63">
        <v>8</v>
      </c>
      <c r="J11" s="63">
        <v>9</v>
      </c>
    </row>
    <row r="12" spans="2:10" ht="15.6" customHeight="1" x14ac:dyDescent="0.3">
      <c r="B12" s="8" t="s">
        <v>53</v>
      </c>
      <c r="C12" s="8" t="s">
        <v>54</v>
      </c>
      <c r="D12" s="9">
        <f>D13+D24+D26+D30+D38+D48+D51+D57+D61+D64+D70+D76+D79</f>
        <v>3772922.2000000007</v>
      </c>
      <c r="E12" s="9">
        <f>E13+E24+E26+E30+E38+E48+E51+E57+E61+E64+E70+E76+E79</f>
        <v>4920771.7</v>
      </c>
      <c r="F12" s="9">
        <f>F13+F24+F26+F30+F38+F48+F51+F57+F61+F64+F70+F76+F79</f>
        <v>4867159.2</v>
      </c>
      <c r="G12" s="10">
        <f t="shared" ref="G12:G16" si="0">F12/D12*100</f>
        <v>129.00237380988136</v>
      </c>
      <c r="H12" s="10">
        <f t="shared" ref="H12:H19" si="1">F12/E12*100</f>
        <v>98.91048593048933</v>
      </c>
      <c r="I12" s="20"/>
      <c r="J12" s="26"/>
    </row>
    <row r="13" spans="2:10" x14ac:dyDescent="0.3">
      <c r="B13" s="11" t="s">
        <v>63</v>
      </c>
      <c r="C13" s="3" t="s">
        <v>0</v>
      </c>
      <c r="D13" s="12">
        <f>D14+D15+D16+D17+D18+D19+D20+D21</f>
        <v>382993.5</v>
      </c>
      <c r="E13" s="12">
        <f t="shared" ref="E13:F13" si="2">E14+E15+E16+E17+E18+E19+E20+E21</f>
        <v>445793.2</v>
      </c>
      <c r="F13" s="12">
        <f t="shared" si="2"/>
        <v>440360</v>
      </c>
      <c r="G13" s="2">
        <f t="shared" si="0"/>
        <v>114.97845263692466</v>
      </c>
      <c r="H13" s="2">
        <f t="shared" si="1"/>
        <v>98.781228605550737</v>
      </c>
      <c r="I13" s="21"/>
      <c r="J13" s="29"/>
    </row>
    <row r="14" spans="2:10" ht="213" customHeight="1" x14ac:dyDescent="0.3">
      <c r="B14" s="33" t="s">
        <v>64</v>
      </c>
      <c r="C14" s="34" t="s">
        <v>1</v>
      </c>
      <c r="D14" s="18">
        <v>5600</v>
      </c>
      <c r="E14" s="32">
        <v>7428.5</v>
      </c>
      <c r="F14" s="32">
        <v>7418.5</v>
      </c>
      <c r="G14" s="31">
        <f t="shared" si="0"/>
        <v>132.47321428571428</v>
      </c>
      <c r="H14" s="31">
        <f t="shared" si="1"/>
        <v>99.865383320993473</v>
      </c>
      <c r="I14" s="34" t="s">
        <v>144</v>
      </c>
      <c r="J14" s="29"/>
    </row>
    <row r="15" spans="2:10" ht="93.6" x14ac:dyDescent="0.3">
      <c r="B15" s="33" t="s">
        <v>65</v>
      </c>
      <c r="C15" s="34" t="s">
        <v>2</v>
      </c>
      <c r="D15" s="18">
        <v>9638</v>
      </c>
      <c r="E15" s="32">
        <v>9910.5</v>
      </c>
      <c r="F15" s="32">
        <v>9909.2000000000007</v>
      </c>
      <c r="G15" s="31">
        <f t="shared" si="0"/>
        <v>102.81386179705333</v>
      </c>
      <c r="H15" s="31">
        <f t="shared" si="1"/>
        <v>99.98688259926341</v>
      </c>
      <c r="I15" s="22"/>
      <c r="J15" s="29"/>
    </row>
    <row r="16" spans="2:10" ht="201" customHeight="1" x14ac:dyDescent="0.3">
      <c r="B16" s="41" t="s">
        <v>66</v>
      </c>
      <c r="C16" s="43" t="s">
        <v>3</v>
      </c>
      <c r="D16" s="39">
        <v>132500</v>
      </c>
      <c r="E16" s="40">
        <v>154789.70000000001</v>
      </c>
      <c r="F16" s="40">
        <v>154441.79999999999</v>
      </c>
      <c r="G16" s="37">
        <f t="shared" si="0"/>
        <v>116.55984905660377</v>
      </c>
      <c r="H16" s="37">
        <f t="shared" si="1"/>
        <v>99.775243443200665</v>
      </c>
      <c r="I16" s="43" t="s">
        <v>119</v>
      </c>
      <c r="J16" s="38"/>
    </row>
    <row r="17" spans="2:13" ht="124.8" x14ac:dyDescent="0.3">
      <c r="B17" s="33" t="s">
        <v>67</v>
      </c>
      <c r="C17" s="34" t="s">
        <v>4</v>
      </c>
      <c r="D17" s="18">
        <v>0.9</v>
      </c>
      <c r="E17" s="32">
        <v>15.5</v>
      </c>
      <c r="F17" s="32">
        <v>15.5</v>
      </c>
      <c r="G17" s="31" t="s">
        <v>142</v>
      </c>
      <c r="H17" s="31">
        <f t="shared" si="1"/>
        <v>100</v>
      </c>
      <c r="I17" s="25" t="s">
        <v>143</v>
      </c>
      <c r="J17" s="29"/>
    </row>
    <row r="18" spans="2:13" ht="85.2" customHeight="1" x14ac:dyDescent="0.3">
      <c r="B18" s="33" t="s">
        <v>68</v>
      </c>
      <c r="C18" s="34" t="s">
        <v>5</v>
      </c>
      <c r="D18" s="18">
        <v>47573</v>
      </c>
      <c r="E18" s="32">
        <v>49052.5</v>
      </c>
      <c r="F18" s="32">
        <v>48960.6</v>
      </c>
      <c r="G18" s="31">
        <f>F18/D18*100</f>
        <v>102.91678052676939</v>
      </c>
      <c r="H18" s="31">
        <f t="shared" si="1"/>
        <v>99.812649712043211</v>
      </c>
      <c r="I18" s="23"/>
      <c r="J18" s="29"/>
    </row>
    <row r="19" spans="2:13" ht="66" hidden="1" customHeight="1" x14ac:dyDescent="0.3">
      <c r="B19" s="33" t="s">
        <v>69</v>
      </c>
      <c r="C19" s="34" t="s">
        <v>55</v>
      </c>
      <c r="D19" s="18">
        <v>0</v>
      </c>
      <c r="E19" s="32">
        <v>0</v>
      </c>
      <c r="F19" s="32">
        <v>0</v>
      </c>
      <c r="G19" s="31" t="e">
        <f>F19/D19*100</f>
        <v>#DIV/0!</v>
      </c>
      <c r="H19" s="31" t="e">
        <f t="shared" si="1"/>
        <v>#DIV/0!</v>
      </c>
      <c r="I19" s="23"/>
      <c r="J19" s="29"/>
    </row>
    <row r="20" spans="2:13" ht="168" customHeight="1" x14ac:dyDescent="0.3">
      <c r="B20" s="41" t="s">
        <v>70</v>
      </c>
      <c r="C20" s="43" t="s">
        <v>56</v>
      </c>
      <c r="D20" s="39">
        <v>2000</v>
      </c>
      <c r="E20" s="40">
        <v>2000</v>
      </c>
      <c r="F20" s="40">
        <v>0</v>
      </c>
      <c r="G20" s="37">
        <f>F20/D20*100</f>
        <v>0</v>
      </c>
      <c r="H20" s="37">
        <f>F20/E20*100</f>
        <v>0</v>
      </c>
      <c r="I20" s="25" t="s">
        <v>145</v>
      </c>
      <c r="J20" s="25" t="s">
        <v>145</v>
      </c>
    </row>
    <row r="21" spans="2:13" ht="396" customHeight="1" x14ac:dyDescent="0.3">
      <c r="B21" s="52" t="s">
        <v>71</v>
      </c>
      <c r="C21" s="56" t="s">
        <v>6</v>
      </c>
      <c r="D21" s="60">
        <v>185681.6</v>
      </c>
      <c r="E21" s="51">
        <v>222596.5</v>
      </c>
      <c r="F21" s="51">
        <v>219614.4</v>
      </c>
      <c r="G21" s="47">
        <f>F21/D21*100</f>
        <v>118.27472404373938</v>
      </c>
      <c r="H21" s="47">
        <f>F21/E21*100</f>
        <v>98.660311370574107</v>
      </c>
      <c r="I21" s="49" t="s">
        <v>146</v>
      </c>
      <c r="J21" s="45"/>
      <c r="K21" s="1"/>
    </row>
    <row r="22" spans="2:13" ht="346.95" customHeight="1" x14ac:dyDescent="0.3">
      <c r="B22" s="52"/>
      <c r="C22" s="56"/>
      <c r="D22" s="60"/>
      <c r="E22" s="51"/>
      <c r="F22" s="51"/>
      <c r="G22" s="47"/>
      <c r="H22" s="47"/>
      <c r="I22" s="49"/>
      <c r="J22" s="45"/>
      <c r="K22" t="s">
        <v>109</v>
      </c>
    </row>
    <row r="23" spans="2:13" ht="97.8" customHeight="1" x14ac:dyDescent="0.3">
      <c r="B23" s="52"/>
      <c r="C23" s="56"/>
      <c r="D23" s="60"/>
      <c r="E23" s="51"/>
      <c r="F23" s="51"/>
      <c r="G23" s="47"/>
      <c r="H23" s="47"/>
      <c r="I23" s="49"/>
      <c r="J23" s="45"/>
    </row>
    <row r="24" spans="2:13" x14ac:dyDescent="0.3">
      <c r="B24" s="11" t="s">
        <v>57</v>
      </c>
      <c r="C24" s="3" t="s">
        <v>7</v>
      </c>
      <c r="D24" s="13">
        <f>D25</f>
        <v>8752.2999999999993</v>
      </c>
      <c r="E24" s="13">
        <f t="shared" ref="E24:F24" si="3">E25</f>
        <v>9921.7000000000007</v>
      </c>
      <c r="F24" s="13">
        <f t="shared" si="3"/>
        <v>9920.1</v>
      </c>
      <c r="G24" s="2">
        <f t="shared" ref="G24:G40" si="4">F24/D24*100</f>
        <v>113.34277846965941</v>
      </c>
      <c r="H24" s="2">
        <f t="shared" ref="H24:H40" si="5">F24/E24*100</f>
        <v>99.983873731316194</v>
      </c>
      <c r="I24" s="21"/>
      <c r="J24" s="29"/>
    </row>
    <row r="25" spans="2:13" ht="235.8" customHeight="1" x14ac:dyDescent="0.3">
      <c r="B25" s="33" t="s">
        <v>72</v>
      </c>
      <c r="C25" s="34" t="s">
        <v>8</v>
      </c>
      <c r="D25" s="32">
        <v>8752.2999999999993</v>
      </c>
      <c r="E25" s="32">
        <v>9921.7000000000007</v>
      </c>
      <c r="F25" s="32">
        <v>9920.1</v>
      </c>
      <c r="G25" s="31">
        <f t="shared" si="4"/>
        <v>113.34277846965941</v>
      </c>
      <c r="H25" s="31">
        <f t="shared" si="5"/>
        <v>99.983873731316194</v>
      </c>
      <c r="I25" s="25" t="s">
        <v>120</v>
      </c>
      <c r="J25" s="29"/>
      <c r="M25" s="1"/>
    </row>
    <row r="26" spans="2:13" ht="48.6" customHeight="1" x14ac:dyDescent="0.3">
      <c r="B26" s="11" t="s">
        <v>73</v>
      </c>
      <c r="C26" s="3" t="s">
        <v>9</v>
      </c>
      <c r="D26" s="12">
        <f>D27+D28+D29</f>
        <v>9297.2000000000007</v>
      </c>
      <c r="E26" s="12">
        <f t="shared" ref="E26:F26" si="6">E27+E28+E29</f>
        <v>11899.300000000001</v>
      </c>
      <c r="F26" s="12">
        <f t="shared" si="6"/>
        <v>11229.4</v>
      </c>
      <c r="G26" s="2">
        <f t="shared" si="4"/>
        <v>120.78260121326849</v>
      </c>
      <c r="H26" s="2">
        <f t="shared" si="5"/>
        <v>94.370257073945524</v>
      </c>
      <c r="I26" s="21"/>
      <c r="J26" s="29"/>
    </row>
    <row r="27" spans="2:13" ht="132" customHeight="1" x14ac:dyDescent="0.3">
      <c r="B27" s="33" t="s">
        <v>74</v>
      </c>
      <c r="C27" s="34" t="s">
        <v>10</v>
      </c>
      <c r="D27" s="32">
        <v>5651.8</v>
      </c>
      <c r="E27" s="32">
        <v>6561.2</v>
      </c>
      <c r="F27" s="32">
        <v>6561.2</v>
      </c>
      <c r="G27" s="31">
        <f>F27/D27*100</f>
        <v>116.0904490604763</v>
      </c>
      <c r="H27" s="31">
        <f t="shared" si="5"/>
        <v>100</v>
      </c>
      <c r="I27" s="34" t="s">
        <v>147</v>
      </c>
      <c r="J27" s="29"/>
    </row>
    <row r="28" spans="2:13" ht="156.6" customHeight="1" x14ac:dyDescent="0.3">
      <c r="B28" s="33" t="s">
        <v>117</v>
      </c>
      <c r="C28" s="34" t="s">
        <v>118</v>
      </c>
      <c r="D28" s="32">
        <v>2176.8000000000002</v>
      </c>
      <c r="E28" s="32">
        <v>2669.5</v>
      </c>
      <c r="F28" s="32">
        <v>1999.6</v>
      </c>
      <c r="G28" s="31">
        <f t="shared" si="4"/>
        <v>91.8596104373392</v>
      </c>
      <c r="H28" s="31">
        <f t="shared" si="5"/>
        <v>74.905412998688888</v>
      </c>
      <c r="I28" s="34" t="s">
        <v>121</v>
      </c>
      <c r="J28" s="29" t="s">
        <v>123</v>
      </c>
    </row>
    <row r="29" spans="2:13" ht="97.2" customHeight="1" x14ac:dyDescent="0.3">
      <c r="B29" s="33" t="s">
        <v>75</v>
      </c>
      <c r="C29" s="34" t="s">
        <v>11</v>
      </c>
      <c r="D29" s="32">
        <v>1468.6</v>
      </c>
      <c r="E29" s="32">
        <v>2668.6</v>
      </c>
      <c r="F29" s="32">
        <v>2668.6</v>
      </c>
      <c r="G29" s="31">
        <f t="shared" si="4"/>
        <v>181.71047255889962</v>
      </c>
      <c r="H29" s="31">
        <f t="shared" si="5"/>
        <v>100</v>
      </c>
      <c r="I29" s="34" t="s">
        <v>122</v>
      </c>
      <c r="J29" s="29"/>
    </row>
    <row r="30" spans="2:13" x14ac:dyDescent="0.3">
      <c r="B30" s="11" t="s">
        <v>76</v>
      </c>
      <c r="C30" s="3" t="s">
        <v>12</v>
      </c>
      <c r="D30" s="12">
        <f>D31+D32+D33+D34+D35+D36+D37</f>
        <v>420913.8</v>
      </c>
      <c r="E30" s="12">
        <f t="shared" ref="E30:F30" si="7">E31+E32+E33+E34+E35+E36+E37</f>
        <v>422569.4</v>
      </c>
      <c r="F30" s="12">
        <f t="shared" si="7"/>
        <v>412820.5</v>
      </c>
      <c r="G30" s="2">
        <f t="shared" si="4"/>
        <v>98.077207257162868</v>
      </c>
      <c r="H30" s="2">
        <f t="shared" si="5"/>
        <v>97.692947004681358</v>
      </c>
      <c r="I30" s="21"/>
      <c r="J30" s="29"/>
    </row>
    <row r="31" spans="2:13" ht="33.6" customHeight="1" x14ac:dyDescent="0.3">
      <c r="B31" s="33" t="s">
        <v>77</v>
      </c>
      <c r="C31" s="34" t="s">
        <v>13</v>
      </c>
      <c r="D31" s="32">
        <v>8468.4</v>
      </c>
      <c r="E31" s="32">
        <v>8290.5</v>
      </c>
      <c r="F31" s="32">
        <v>8217</v>
      </c>
      <c r="G31" s="31">
        <f t="shared" si="4"/>
        <v>97.031316423409379</v>
      </c>
      <c r="H31" s="31">
        <f t="shared" si="5"/>
        <v>99.113443097521255</v>
      </c>
      <c r="I31" s="22"/>
      <c r="J31" s="29"/>
    </row>
    <row r="32" spans="2:13" ht="390.6" customHeight="1" x14ac:dyDescent="0.3">
      <c r="B32" s="33" t="s">
        <v>78</v>
      </c>
      <c r="C32" s="34" t="s">
        <v>14</v>
      </c>
      <c r="D32" s="32">
        <v>56112.800000000003</v>
      </c>
      <c r="E32" s="32">
        <v>18217.900000000001</v>
      </c>
      <c r="F32" s="32">
        <v>17232.5</v>
      </c>
      <c r="G32" s="31">
        <f t="shared" si="4"/>
        <v>30.710461784120557</v>
      </c>
      <c r="H32" s="31">
        <f t="shared" si="5"/>
        <v>94.591034092842747</v>
      </c>
      <c r="I32" s="25" t="s">
        <v>148</v>
      </c>
      <c r="J32" s="25" t="s">
        <v>149</v>
      </c>
    </row>
    <row r="33" spans="2:14" ht="168.6" customHeight="1" x14ac:dyDescent="0.3">
      <c r="B33" s="33" t="s">
        <v>107</v>
      </c>
      <c r="C33" s="34" t="s">
        <v>15</v>
      </c>
      <c r="D33" s="32">
        <v>22200</v>
      </c>
      <c r="E33" s="32">
        <v>28584.5</v>
      </c>
      <c r="F33" s="32">
        <v>28584.3</v>
      </c>
      <c r="G33" s="31">
        <v>285</v>
      </c>
      <c r="H33" s="31">
        <f t="shared" si="5"/>
        <v>99.999300320103544</v>
      </c>
      <c r="I33" s="25" t="s">
        <v>124</v>
      </c>
      <c r="J33" s="29"/>
      <c r="N33" s="1"/>
    </row>
    <row r="34" spans="2:14" ht="33" customHeight="1" x14ac:dyDescent="0.3">
      <c r="B34" s="33" t="s">
        <v>80</v>
      </c>
      <c r="C34" s="34" t="s">
        <v>16</v>
      </c>
      <c r="D34" s="32">
        <v>21400</v>
      </c>
      <c r="E34" s="32">
        <v>21536.799999999999</v>
      </c>
      <c r="F34" s="32">
        <v>21172.3</v>
      </c>
      <c r="G34" s="31">
        <f t="shared" si="4"/>
        <v>98.935981308411215</v>
      </c>
      <c r="H34" s="31">
        <f t="shared" si="5"/>
        <v>98.307548010846546</v>
      </c>
      <c r="I34" s="23"/>
      <c r="J34" s="29"/>
    </row>
    <row r="35" spans="2:14" ht="148.94999999999999" customHeight="1" x14ac:dyDescent="0.3">
      <c r="B35" s="33" t="s">
        <v>81</v>
      </c>
      <c r="C35" s="34" t="s">
        <v>17</v>
      </c>
      <c r="D35" s="32">
        <v>289081.59999999998</v>
      </c>
      <c r="E35" s="32">
        <v>324064.3</v>
      </c>
      <c r="F35" s="32">
        <v>315752.40000000002</v>
      </c>
      <c r="G35" s="31">
        <f t="shared" si="4"/>
        <v>109.22604551794375</v>
      </c>
      <c r="H35" s="31">
        <f t="shared" si="5"/>
        <v>97.43510778570797</v>
      </c>
      <c r="I35" s="25" t="s">
        <v>150</v>
      </c>
      <c r="J35" s="29"/>
    </row>
    <row r="36" spans="2:14" ht="117.6" customHeight="1" x14ac:dyDescent="0.3">
      <c r="B36" s="33" t="s">
        <v>82</v>
      </c>
      <c r="C36" s="34" t="s">
        <v>18</v>
      </c>
      <c r="D36" s="32">
        <v>11953.3</v>
      </c>
      <c r="E36" s="32">
        <v>12872.7</v>
      </c>
      <c r="F36" s="32">
        <v>12859.3</v>
      </c>
      <c r="G36" s="31">
        <f t="shared" si="4"/>
        <v>107.57949687533987</v>
      </c>
      <c r="H36" s="31">
        <f t="shared" si="5"/>
        <v>99.895903734259321</v>
      </c>
      <c r="I36" s="22" t="s">
        <v>151</v>
      </c>
      <c r="J36" s="29"/>
    </row>
    <row r="37" spans="2:14" ht="127.2" customHeight="1" x14ac:dyDescent="0.3">
      <c r="B37" s="33" t="s">
        <v>83</v>
      </c>
      <c r="C37" s="34" t="s">
        <v>19</v>
      </c>
      <c r="D37" s="32">
        <v>11697.7</v>
      </c>
      <c r="E37" s="32">
        <v>9002.7000000000007</v>
      </c>
      <c r="F37" s="32">
        <v>9002.7000000000007</v>
      </c>
      <c r="G37" s="31">
        <f t="shared" si="4"/>
        <v>76.961282987253909</v>
      </c>
      <c r="H37" s="31">
        <f t="shared" si="5"/>
        <v>100</v>
      </c>
      <c r="I37" s="25" t="s">
        <v>152</v>
      </c>
      <c r="J37" s="29"/>
    </row>
    <row r="38" spans="2:14" ht="31.2" x14ac:dyDescent="0.3">
      <c r="B38" s="11" t="s">
        <v>84</v>
      </c>
      <c r="C38" s="3" t="s">
        <v>20</v>
      </c>
      <c r="D38" s="12">
        <f>D39+D40+D43+D47</f>
        <v>299629.90000000002</v>
      </c>
      <c r="E38" s="12">
        <f t="shared" ref="E38:F38" si="8">E39+E40+E43+E47</f>
        <v>1231750.4999999998</v>
      </c>
      <c r="F38" s="12">
        <f t="shared" si="8"/>
        <v>1199952.5</v>
      </c>
      <c r="G38" s="2">
        <f t="shared" si="4"/>
        <v>400.47822330147955</v>
      </c>
      <c r="H38" s="2">
        <f t="shared" si="5"/>
        <v>97.418470704903328</v>
      </c>
      <c r="I38" s="21"/>
      <c r="J38" s="29"/>
    </row>
    <row r="39" spans="2:14" ht="88.2" customHeight="1" x14ac:dyDescent="0.3">
      <c r="B39" s="33" t="s">
        <v>85</v>
      </c>
      <c r="C39" s="34" t="s">
        <v>21</v>
      </c>
      <c r="D39" s="32">
        <v>1940</v>
      </c>
      <c r="E39" s="32">
        <v>779515.4</v>
      </c>
      <c r="F39" s="32">
        <v>778342.1</v>
      </c>
      <c r="G39" s="31" t="s">
        <v>138</v>
      </c>
      <c r="H39" s="31">
        <f t="shared" si="5"/>
        <v>99.849483409821019</v>
      </c>
      <c r="I39" s="25" t="s">
        <v>125</v>
      </c>
      <c r="J39" s="29"/>
    </row>
    <row r="40" spans="2:14" ht="14.4" x14ac:dyDescent="0.3">
      <c r="B40" s="52" t="s">
        <v>86</v>
      </c>
      <c r="C40" s="53" t="s">
        <v>22</v>
      </c>
      <c r="D40" s="51">
        <v>96192.4</v>
      </c>
      <c r="E40" s="51">
        <v>173968.3</v>
      </c>
      <c r="F40" s="51">
        <v>150045.20000000001</v>
      </c>
      <c r="G40" s="47">
        <f t="shared" si="4"/>
        <v>155.98446446912649</v>
      </c>
      <c r="H40" s="47">
        <f t="shared" si="5"/>
        <v>86.248586667800993</v>
      </c>
      <c r="I40" s="49" t="s">
        <v>126</v>
      </c>
      <c r="J40" s="44" t="s">
        <v>153</v>
      </c>
    </row>
    <row r="41" spans="2:14" ht="19.95" customHeight="1" x14ac:dyDescent="0.3">
      <c r="B41" s="52"/>
      <c r="C41" s="53"/>
      <c r="D41" s="51"/>
      <c r="E41" s="51"/>
      <c r="F41" s="51"/>
      <c r="G41" s="47"/>
      <c r="H41" s="47"/>
      <c r="I41" s="49"/>
      <c r="J41" s="44"/>
    </row>
    <row r="42" spans="2:14" ht="97.95" customHeight="1" x14ac:dyDescent="0.3">
      <c r="B42" s="52"/>
      <c r="C42" s="53"/>
      <c r="D42" s="51"/>
      <c r="E42" s="51"/>
      <c r="F42" s="51"/>
      <c r="G42" s="47"/>
      <c r="H42" s="47"/>
      <c r="I42" s="49"/>
      <c r="J42" s="44"/>
    </row>
    <row r="43" spans="2:14" ht="77.400000000000006" customHeight="1" x14ac:dyDescent="0.3">
      <c r="B43" s="52" t="s">
        <v>87</v>
      </c>
      <c r="C43" s="53" t="s">
        <v>23</v>
      </c>
      <c r="D43" s="51">
        <v>156588.70000000001</v>
      </c>
      <c r="E43" s="51">
        <v>229906.9</v>
      </c>
      <c r="F43" s="51">
        <v>223205.3</v>
      </c>
      <c r="G43" s="47">
        <f>F43/D43*100</f>
        <v>142.54240567805977</v>
      </c>
      <c r="H43" s="47">
        <f>F43/E43*100</f>
        <v>97.085080961032489</v>
      </c>
      <c r="I43" s="50" t="s">
        <v>154</v>
      </c>
      <c r="J43" s="44"/>
    </row>
    <row r="44" spans="2:14" ht="13.2" customHeight="1" x14ac:dyDescent="0.3">
      <c r="B44" s="52"/>
      <c r="C44" s="53"/>
      <c r="D44" s="51"/>
      <c r="E44" s="51"/>
      <c r="F44" s="51"/>
      <c r="G44" s="47"/>
      <c r="H44" s="47"/>
      <c r="I44" s="50"/>
      <c r="J44" s="44"/>
    </row>
    <row r="45" spans="2:14" ht="63" hidden="1" customHeight="1" x14ac:dyDescent="0.3">
      <c r="B45" s="52"/>
      <c r="C45" s="53"/>
      <c r="D45" s="51"/>
      <c r="E45" s="51"/>
      <c r="F45" s="51"/>
      <c r="G45" s="47"/>
      <c r="H45" s="47"/>
      <c r="I45" s="50"/>
      <c r="J45" s="44"/>
    </row>
    <row r="46" spans="2:14" ht="235.5" customHeight="1" x14ac:dyDescent="0.3">
      <c r="B46" s="52"/>
      <c r="C46" s="53"/>
      <c r="D46" s="51"/>
      <c r="E46" s="51"/>
      <c r="F46" s="51"/>
      <c r="G46" s="47"/>
      <c r="H46" s="47"/>
      <c r="I46" s="50"/>
      <c r="J46" s="44"/>
      <c r="K46" s="1"/>
    </row>
    <row r="47" spans="2:14" ht="111" customHeight="1" x14ac:dyDescent="0.3">
      <c r="B47" s="33" t="s">
        <v>88</v>
      </c>
      <c r="C47" s="34" t="s">
        <v>24</v>
      </c>
      <c r="D47" s="32">
        <v>44908.800000000003</v>
      </c>
      <c r="E47" s="32">
        <v>48359.9</v>
      </c>
      <c r="F47" s="32">
        <v>48359.9</v>
      </c>
      <c r="G47" s="31">
        <f t="shared" ref="G47:G61" si="9">F47/D47*100</f>
        <v>107.68468540686902</v>
      </c>
      <c r="H47" s="31">
        <f t="shared" ref="H47:H66" si="10">F47/E47*100</f>
        <v>100</v>
      </c>
      <c r="I47" s="34" t="s">
        <v>127</v>
      </c>
      <c r="J47" s="29"/>
    </row>
    <row r="48" spans="2:14" x14ac:dyDescent="0.3">
      <c r="B48" s="11" t="s">
        <v>89</v>
      </c>
      <c r="C48" s="3" t="s">
        <v>25</v>
      </c>
      <c r="D48" s="12">
        <f>D49+D50</f>
        <v>1213.0999999999999</v>
      </c>
      <c r="E48" s="12">
        <f t="shared" ref="E48:F48" si="11">E49+E50</f>
        <v>5418.5</v>
      </c>
      <c r="F48" s="12">
        <f t="shared" si="11"/>
        <v>5044.3</v>
      </c>
      <c r="G48" s="2">
        <f t="shared" si="9"/>
        <v>415.81897617673729</v>
      </c>
      <c r="H48" s="2">
        <f t="shared" si="10"/>
        <v>93.094029713020205</v>
      </c>
      <c r="I48" s="21"/>
      <c r="J48" s="29"/>
    </row>
    <row r="49" spans="2:11" ht="114" customHeight="1" x14ac:dyDescent="0.3">
      <c r="B49" s="33" t="s">
        <v>91</v>
      </c>
      <c r="C49" s="34" t="s">
        <v>26</v>
      </c>
      <c r="D49" s="32">
        <v>1110</v>
      </c>
      <c r="E49" s="32">
        <v>5304.4</v>
      </c>
      <c r="F49" s="32">
        <v>4930.2</v>
      </c>
      <c r="G49" s="31">
        <f t="shared" si="9"/>
        <v>444.16216216216213</v>
      </c>
      <c r="H49" s="31">
        <f t="shared" si="10"/>
        <v>92.945479224794511</v>
      </c>
      <c r="I49" s="25" t="s">
        <v>128</v>
      </c>
      <c r="J49" s="29" t="s">
        <v>129</v>
      </c>
    </row>
    <row r="50" spans="2:11" ht="123.6" customHeight="1" x14ac:dyDescent="0.3">
      <c r="B50" s="33" t="s">
        <v>90</v>
      </c>
      <c r="C50" s="34" t="s">
        <v>27</v>
      </c>
      <c r="D50" s="32">
        <v>103.1</v>
      </c>
      <c r="E50" s="32">
        <v>114.1</v>
      </c>
      <c r="F50" s="32">
        <v>114.1</v>
      </c>
      <c r="G50" s="31">
        <f t="shared" si="9"/>
        <v>110.66925315227934</v>
      </c>
      <c r="H50" s="31">
        <f t="shared" si="10"/>
        <v>100</v>
      </c>
      <c r="I50" s="25" t="s">
        <v>130</v>
      </c>
      <c r="J50" s="29"/>
    </row>
    <row r="51" spans="2:11" ht="30" customHeight="1" x14ac:dyDescent="0.3">
      <c r="B51" s="11" t="s">
        <v>92</v>
      </c>
      <c r="C51" s="3" t="s">
        <v>28</v>
      </c>
      <c r="D51" s="12">
        <f>D52+D53+D54+D55+D56</f>
        <v>2109751.1</v>
      </c>
      <c r="E51" s="12">
        <f t="shared" ref="E51" si="12">E52+E53+E54+E55+E56</f>
        <v>2218736.6</v>
      </c>
      <c r="F51" s="12">
        <f>F52+F53+F54+F55+F56</f>
        <v>2213331.7000000002</v>
      </c>
      <c r="G51" s="2">
        <f t="shared" si="9"/>
        <v>104.90961232346319</v>
      </c>
      <c r="H51" s="2">
        <f t="shared" si="10"/>
        <v>99.756397402017001</v>
      </c>
      <c r="I51" s="21"/>
      <c r="J51" s="29"/>
    </row>
    <row r="52" spans="2:11" ht="409.6" customHeight="1" x14ac:dyDescent="0.3">
      <c r="B52" s="33" t="s">
        <v>93</v>
      </c>
      <c r="C52" s="34" t="s">
        <v>29</v>
      </c>
      <c r="D52" s="32">
        <v>419942.40000000002</v>
      </c>
      <c r="E52" s="32">
        <v>458666.6</v>
      </c>
      <c r="F52" s="32">
        <v>458334.8</v>
      </c>
      <c r="G52" s="31">
        <f t="shared" si="9"/>
        <v>109.14230142038525</v>
      </c>
      <c r="H52" s="31">
        <f t="shared" si="10"/>
        <v>99.92765987320638</v>
      </c>
      <c r="I52" s="34" t="s">
        <v>141</v>
      </c>
      <c r="J52" s="29"/>
      <c r="K52" s="1"/>
    </row>
    <row r="53" spans="2:11" ht="30" customHeight="1" x14ac:dyDescent="0.3">
      <c r="B53" s="33" t="s">
        <v>94</v>
      </c>
      <c r="C53" s="34" t="s">
        <v>30</v>
      </c>
      <c r="D53" s="32">
        <v>1373216.4</v>
      </c>
      <c r="E53" s="32">
        <v>1430297.6000000001</v>
      </c>
      <c r="F53" s="32">
        <v>1425718.1</v>
      </c>
      <c r="G53" s="31">
        <f t="shared" si="9"/>
        <v>103.82326485468715</v>
      </c>
      <c r="H53" s="31">
        <f t="shared" si="10"/>
        <v>99.679821877628825</v>
      </c>
      <c r="I53" s="22"/>
      <c r="J53" s="29"/>
      <c r="K53" s="1"/>
    </row>
    <row r="54" spans="2:11" ht="30" customHeight="1" x14ac:dyDescent="0.3">
      <c r="B54" s="33" t="s">
        <v>95</v>
      </c>
      <c r="C54" s="34" t="s">
        <v>31</v>
      </c>
      <c r="D54" s="32">
        <v>150186.29999999999</v>
      </c>
      <c r="E54" s="32">
        <v>157184</v>
      </c>
      <c r="F54" s="32">
        <v>157094.1</v>
      </c>
      <c r="G54" s="31">
        <f t="shared" si="9"/>
        <v>104.59948743660374</v>
      </c>
      <c r="H54" s="31">
        <f t="shared" si="10"/>
        <v>99.942805883550491</v>
      </c>
      <c r="I54" s="22"/>
      <c r="J54" s="29"/>
      <c r="K54" s="1"/>
    </row>
    <row r="55" spans="2:11" ht="213" customHeight="1" x14ac:dyDescent="0.3">
      <c r="B55" s="33" t="s">
        <v>79</v>
      </c>
      <c r="C55" s="34" t="s">
        <v>32</v>
      </c>
      <c r="D55" s="32">
        <v>40683.599999999999</v>
      </c>
      <c r="E55" s="32">
        <v>44156.1</v>
      </c>
      <c r="F55" s="32">
        <v>44156.1</v>
      </c>
      <c r="G55" s="31">
        <f t="shared" si="9"/>
        <v>108.53538034982155</v>
      </c>
      <c r="H55" s="31">
        <f t="shared" si="10"/>
        <v>100</v>
      </c>
      <c r="I55" s="34" t="s">
        <v>155</v>
      </c>
      <c r="J55" s="29"/>
      <c r="K55" s="1"/>
    </row>
    <row r="56" spans="2:11" ht="35.4" customHeight="1" x14ac:dyDescent="0.3">
      <c r="B56" s="33" t="s">
        <v>96</v>
      </c>
      <c r="C56" s="34" t="s">
        <v>33</v>
      </c>
      <c r="D56" s="32">
        <v>125722.4</v>
      </c>
      <c r="E56" s="32">
        <v>128432.3</v>
      </c>
      <c r="F56" s="32">
        <v>128028.6</v>
      </c>
      <c r="G56" s="31">
        <f t="shared" si="9"/>
        <v>101.8343588732</v>
      </c>
      <c r="H56" s="31">
        <f t="shared" si="10"/>
        <v>99.685670972177562</v>
      </c>
      <c r="I56" s="22"/>
      <c r="J56" s="29"/>
      <c r="K56" s="1"/>
    </row>
    <row r="57" spans="2:11" ht="32.4" customHeight="1" x14ac:dyDescent="0.3">
      <c r="B57" s="11" t="s">
        <v>97</v>
      </c>
      <c r="C57" s="3" t="s">
        <v>58</v>
      </c>
      <c r="D57" s="12">
        <f>D58+D60</f>
        <v>197895.7</v>
      </c>
      <c r="E57" s="12">
        <f>E58+E60</f>
        <v>216366.7</v>
      </c>
      <c r="F57" s="12">
        <f>F58+F60</f>
        <v>216217.8</v>
      </c>
      <c r="G57" s="2">
        <f t="shared" si="9"/>
        <v>109.25846291758738</v>
      </c>
      <c r="H57" s="2">
        <f t="shared" si="10"/>
        <v>99.931181646713654</v>
      </c>
      <c r="I57" s="21"/>
      <c r="J57" s="29"/>
      <c r="K57" s="1"/>
    </row>
    <row r="58" spans="2:11" ht="204" customHeight="1" x14ac:dyDescent="0.3">
      <c r="B58" s="52" t="s">
        <v>98</v>
      </c>
      <c r="C58" s="56" t="s">
        <v>34</v>
      </c>
      <c r="D58" s="51">
        <v>188370.5</v>
      </c>
      <c r="E58" s="51">
        <v>207325</v>
      </c>
      <c r="F58" s="51">
        <v>207202</v>
      </c>
      <c r="G58" s="47">
        <f>F58/D58*100</f>
        <v>109.9970536787873</v>
      </c>
      <c r="H58" s="47">
        <f>F58/E58*100</f>
        <v>99.940672856626065</v>
      </c>
      <c r="I58" s="49" t="s">
        <v>131</v>
      </c>
      <c r="J58" s="45"/>
      <c r="K58" s="1"/>
    </row>
    <row r="59" spans="2:11" ht="113.4" customHeight="1" x14ac:dyDescent="0.3">
      <c r="B59" s="52"/>
      <c r="C59" s="56"/>
      <c r="D59" s="51"/>
      <c r="E59" s="51"/>
      <c r="F59" s="51"/>
      <c r="G59" s="47"/>
      <c r="H59" s="47"/>
      <c r="I59" s="49"/>
      <c r="J59" s="45"/>
      <c r="K59" s="1">
        <f t="shared" ref="K59" si="13">F59-D59</f>
        <v>0</v>
      </c>
    </row>
    <row r="60" spans="2:11" ht="105.6" customHeight="1" x14ac:dyDescent="0.3">
      <c r="B60" s="33" t="s">
        <v>99</v>
      </c>
      <c r="C60" s="34" t="s">
        <v>35</v>
      </c>
      <c r="D60" s="32">
        <v>9525.2000000000007</v>
      </c>
      <c r="E60" s="32">
        <v>9041.7000000000007</v>
      </c>
      <c r="F60" s="32">
        <v>9015.7999999999993</v>
      </c>
      <c r="G60" s="31">
        <f t="shared" si="9"/>
        <v>94.652080796203748</v>
      </c>
      <c r="H60" s="31">
        <f t="shared" si="10"/>
        <v>99.713549443135676</v>
      </c>
      <c r="I60" s="25" t="s">
        <v>139</v>
      </c>
      <c r="J60" s="29"/>
    </row>
    <row r="61" spans="2:11" x14ac:dyDescent="0.3">
      <c r="B61" s="11" t="s">
        <v>100</v>
      </c>
      <c r="C61" s="3" t="s">
        <v>36</v>
      </c>
      <c r="D61" s="12">
        <f>D62+D63</f>
        <v>1555.2</v>
      </c>
      <c r="E61" s="12">
        <f t="shared" ref="E61:F61" si="14">E62+E63</f>
        <v>1355.2</v>
      </c>
      <c r="F61" s="12">
        <f t="shared" si="14"/>
        <v>1355.2</v>
      </c>
      <c r="G61" s="2">
        <f t="shared" si="9"/>
        <v>87.139917695473258</v>
      </c>
      <c r="H61" s="2">
        <f t="shared" si="10"/>
        <v>100</v>
      </c>
      <c r="I61" s="21"/>
      <c r="J61" s="29"/>
    </row>
    <row r="62" spans="2:11" ht="95.4" customHeight="1" x14ac:dyDescent="0.3">
      <c r="B62" s="14" t="s">
        <v>103</v>
      </c>
      <c r="C62" s="4" t="s">
        <v>37</v>
      </c>
      <c r="D62" s="15">
        <v>200</v>
      </c>
      <c r="E62" s="15">
        <v>0</v>
      </c>
      <c r="F62" s="15">
        <v>0</v>
      </c>
      <c r="G62" s="31">
        <f>F62/D62*100</f>
        <v>0</v>
      </c>
      <c r="H62" s="31">
        <v>0</v>
      </c>
      <c r="I62" s="25" t="s">
        <v>111</v>
      </c>
      <c r="J62" s="25"/>
    </row>
    <row r="63" spans="2:11" ht="31.2" x14ac:dyDescent="0.3">
      <c r="B63" s="33" t="s">
        <v>101</v>
      </c>
      <c r="C63" s="34" t="s">
        <v>38</v>
      </c>
      <c r="D63" s="32">
        <v>1355.2</v>
      </c>
      <c r="E63" s="32">
        <v>1355.2</v>
      </c>
      <c r="F63" s="32">
        <v>1355.2</v>
      </c>
      <c r="G63" s="31">
        <f>F63/D63*100</f>
        <v>100</v>
      </c>
      <c r="H63" s="31">
        <f t="shared" si="10"/>
        <v>100</v>
      </c>
      <c r="I63" s="22"/>
      <c r="J63" s="29"/>
    </row>
    <row r="64" spans="2:11" x14ac:dyDescent="0.3">
      <c r="B64" s="11" t="s">
        <v>102</v>
      </c>
      <c r="C64" s="3" t="s">
        <v>39</v>
      </c>
      <c r="D64" s="12">
        <f>D65+D66+D68+D69</f>
        <v>90772</v>
      </c>
      <c r="E64" s="12">
        <f>E65+E66+E68+E69</f>
        <v>105046.70000000001</v>
      </c>
      <c r="F64" s="12">
        <f>F65+F66+F68+F69</f>
        <v>105037.5</v>
      </c>
      <c r="G64" s="2">
        <f>F64/D64*100</f>
        <v>115.71574935001982</v>
      </c>
      <c r="H64" s="2">
        <f t="shared" si="10"/>
        <v>99.991241990467088</v>
      </c>
      <c r="I64" s="21"/>
      <c r="J64" s="29"/>
    </row>
    <row r="65" spans="2:11" ht="216.75" customHeight="1" x14ac:dyDescent="0.3">
      <c r="B65" s="33">
        <v>1001</v>
      </c>
      <c r="C65" s="34" t="s">
        <v>40</v>
      </c>
      <c r="D65" s="32">
        <v>13094.4</v>
      </c>
      <c r="E65" s="32">
        <v>19385.900000000001</v>
      </c>
      <c r="F65" s="32">
        <v>19385.900000000001</v>
      </c>
      <c r="G65" s="31">
        <f>F65/D65*100</f>
        <v>148.04725684261976</v>
      </c>
      <c r="H65" s="31">
        <f t="shared" si="10"/>
        <v>100</v>
      </c>
      <c r="I65" s="25" t="s">
        <v>132</v>
      </c>
      <c r="J65" s="29"/>
    </row>
    <row r="66" spans="2:11" ht="103.95" customHeight="1" x14ac:dyDescent="0.3">
      <c r="B66" s="52">
        <v>1003</v>
      </c>
      <c r="C66" s="53" t="s">
        <v>41</v>
      </c>
      <c r="D66" s="51">
        <v>24991.3</v>
      </c>
      <c r="E66" s="51">
        <v>36452.400000000001</v>
      </c>
      <c r="F66" s="51">
        <v>36443.199999999997</v>
      </c>
      <c r="G66" s="47">
        <f>F66/D66*100</f>
        <v>145.82354659421478</v>
      </c>
      <c r="H66" s="47">
        <f t="shared" si="10"/>
        <v>99.974761606917511</v>
      </c>
      <c r="I66" s="49" t="s">
        <v>133</v>
      </c>
      <c r="J66" s="44"/>
      <c r="K66" s="1"/>
    </row>
    <row r="67" spans="2:11" ht="153.6" customHeight="1" x14ac:dyDescent="0.3">
      <c r="B67" s="52"/>
      <c r="C67" s="53"/>
      <c r="D67" s="51"/>
      <c r="E67" s="51"/>
      <c r="F67" s="51"/>
      <c r="G67" s="47"/>
      <c r="H67" s="47"/>
      <c r="I67" s="49"/>
      <c r="J67" s="44"/>
    </row>
    <row r="68" spans="2:11" ht="136.19999999999999" customHeight="1" x14ac:dyDescent="0.3">
      <c r="B68" s="33">
        <v>1004</v>
      </c>
      <c r="C68" s="34" t="s">
        <v>42</v>
      </c>
      <c r="D68" s="35">
        <v>52686.3</v>
      </c>
      <c r="E68" s="35">
        <v>49208.4</v>
      </c>
      <c r="F68" s="35">
        <v>49208.4</v>
      </c>
      <c r="G68" s="36">
        <f>F68/D68*100</f>
        <v>93.39885321231516</v>
      </c>
      <c r="H68" s="36">
        <f>F68/E68*100</f>
        <v>100</v>
      </c>
      <c r="I68" s="25" t="s">
        <v>134</v>
      </c>
      <c r="J68" s="30"/>
    </row>
    <row r="69" spans="2:11" ht="29.4" customHeight="1" x14ac:dyDescent="0.3">
      <c r="B69" s="33" t="s">
        <v>59</v>
      </c>
      <c r="C69" s="34" t="s">
        <v>43</v>
      </c>
      <c r="D69" s="32">
        <v>0</v>
      </c>
      <c r="E69" s="32">
        <v>0</v>
      </c>
      <c r="F69" s="32">
        <v>0</v>
      </c>
      <c r="G69" s="31">
        <v>0</v>
      </c>
      <c r="H69" s="31">
        <v>0</v>
      </c>
      <c r="I69" s="22"/>
      <c r="J69" s="29"/>
    </row>
    <row r="70" spans="2:11" ht="20.399999999999999" customHeight="1" x14ac:dyDescent="0.3">
      <c r="B70" s="11">
        <v>1100</v>
      </c>
      <c r="C70" s="3" t="s">
        <v>44</v>
      </c>
      <c r="D70" s="12">
        <f>D71+D73+D74+D75</f>
        <v>204014.4</v>
      </c>
      <c r="E70" s="12">
        <f>E71+E73+E74+E75</f>
        <v>224588.00000000003</v>
      </c>
      <c r="F70" s="12">
        <f>F71+F73+F74+F75</f>
        <v>224564.40000000002</v>
      </c>
      <c r="G70" s="2">
        <f t="shared" ref="G70:G80" si="15">F70/D70*100</f>
        <v>110.07281838929018</v>
      </c>
      <c r="H70" s="2">
        <f t="shared" ref="H70:H80" si="16">F70/E70*100</f>
        <v>99.989491869556701</v>
      </c>
      <c r="I70" s="21"/>
      <c r="J70" s="29"/>
    </row>
    <row r="71" spans="2:11" ht="153.6" customHeight="1" x14ac:dyDescent="0.3">
      <c r="B71" s="52">
        <v>1101</v>
      </c>
      <c r="C71" s="54" t="s">
        <v>45</v>
      </c>
      <c r="D71" s="51">
        <v>184267.1</v>
      </c>
      <c r="E71" s="51">
        <v>203612.7</v>
      </c>
      <c r="F71" s="51">
        <v>203589.1</v>
      </c>
      <c r="G71" s="47">
        <f>F71/D71*100</f>
        <v>110.48586535523704</v>
      </c>
      <c r="H71" s="47">
        <f>F71/E71*100</f>
        <v>99.988409367392109</v>
      </c>
      <c r="I71" s="50" t="s">
        <v>162</v>
      </c>
      <c r="J71" s="45"/>
    </row>
    <row r="72" spans="2:11" ht="120" customHeight="1" x14ac:dyDescent="0.3">
      <c r="B72" s="52"/>
      <c r="C72" s="55"/>
      <c r="D72" s="51"/>
      <c r="E72" s="51"/>
      <c r="F72" s="51"/>
      <c r="G72" s="47"/>
      <c r="H72" s="47"/>
      <c r="I72" s="49"/>
      <c r="J72" s="45"/>
    </row>
    <row r="73" spans="2:11" ht="108.6" customHeight="1" x14ac:dyDescent="0.3">
      <c r="B73" s="33">
        <v>1102</v>
      </c>
      <c r="C73" s="34" t="s">
        <v>46</v>
      </c>
      <c r="D73" s="32">
        <v>5686.4</v>
      </c>
      <c r="E73" s="32">
        <v>1689.4</v>
      </c>
      <c r="F73" s="32">
        <v>1689.4</v>
      </c>
      <c r="G73" s="31">
        <f t="shared" si="15"/>
        <v>29.709482273494658</v>
      </c>
      <c r="H73" s="31">
        <f t="shared" si="16"/>
        <v>100</v>
      </c>
      <c r="I73" s="25" t="s">
        <v>136</v>
      </c>
      <c r="J73" s="29"/>
    </row>
    <row r="74" spans="2:11" ht="117.6" customHeight="1" x14ac:dyDescent="0.3">
      <c r="B74" s="33">
        <v>1103</v>
      </c>
      <c r="C74" s="34" t="s">
        <v>47</v>
      </c>
      <c r="D74" s="32">
        <v>338.9</v>
      </c>
      <c r="E74" s="32">
        <v>8336.2000000000007</v>
      </c>
      <c r="F74" s="32">
        <v>8336.2000000000007</v>
      </c>
      <c r="G74" s="31" t="s">
        <v>140</v>
      </c>
      <c r="H74" s="31">
        <f t="shared" si="16"/>
        <v>100</v>
      </c>
      <c r="I74" s="34" t="s">
        <v>135</v>
      </c>
      <c r="J74" s="29"/>
    </row>
    <row r="75" spans="2:11" ht="111" customHeight="1" x14ac:dyDescent="0.3">
      <c r="B75" s="33">
        <v>1105</v>
      </c>
      <c r="C75" s="34" t="s">
        <v>108</v>
      </c>
      <c r="D75" s="32">
        <v>13722</v>
      </c>
      <c r="E75" s="32">
        <v>10949.7</v>
      </c>
      <c r="F75" s="32">
        <v>10949.7</v>
      </c>
      <c r="G75" s="31">
        <f t="shared" si="15"/>
        <v>79.796676869261034</v>
      </c>
      <c r="H75" s="31">
        <f t="shared" si="16"/>
        <v>100</v>
      </c>
      <c r="I75" s="25" t="s">
        <v>137</v>
      </c>
      <c r="J75" s="29"/>
    </row>
    <row r="76" spans="2:11" ht="31.2" x14ac:dyDescent="0.3">
      <c r="B76" s="11">
        <v>1200</v>
      </c>
      <c r="C76" s="3" t="s">
        <v>48</v>
      </c>
      <c r="D76" s="12">
        <f>D77+D78</f>
        <v>28000</v>
      </c>
      <c r="E76" s="12">
        <f t="shared" ref="E76:F76" si="17">E77+E78</f>
        <v>26606.7</v>
      </c>
      <c r="F76" s="12">
        <f t="shared" si="17"/>
        <v>26606.7</v>
      </c>
      <c r="G76" s="2">
        <f t="shared" si="15"/>
        <v>95.02392857142857</v>
      </c>
      <c r="H76" s="2">
        <f t="shared" si="16"/>
        <v>100</v>
      </c>
      <c r="I76" s="21"/>
      <c r="J76" s="29"/>
    </row>
    <row r="77" spans="2:11" ht="174.75" customHeight="1" x14ac:dyDescent="0.3">
      <c r="B77" s="33">
        <v>1202</v>
      </c>
      <c r="C77" s="34" t="s">
        <v>49</v>
      </c>
      <c r="D77" s="32">
        <v>11000</v>
      </c>
      <c r="E77" s="32">
        <v>21377.200000000001</v>
      </c>
      <c r="F77" s="32">
        <v>21377.200000000001</v>
      </c>
      <c r="G77" s="31">
        <f t="shared" si="15"/>
        <v>194.33818181818182</v>
      </c>
      <c r="H77" s="31">
        <f t="shared" si="16"/>
        <v>100</v>
      </c>
      <c r="I77" s="34" t="s">
        <v>163</v>
      </c>
      <c r="J77" s="29"/>
    </row>
    <row r="78" spans="2:11" ht="159.6" customHeight="1" x14ac:dyDescent="0.3">
      <c r="B78" s="33" t="s">
        <v>104</v>
      </c>
      <c r="C78" s="34" t="s">
        <v>50</v>
      </c>
      <c r="D78" s="17">
        <v>17000</v>
      </c>
      <c r="E78" s="17">
        <v>5229.5</v>
      </c>
      <c r="F78" s="17">
        <v>5229.5</v>
      </c>
      <c r="G78" s="31">
        <f t="shared" si="15"/>
        <v>30.761764705882356</v>
      </c>
      <c r="H78" s="31">
        <f t="shared" si="16"/>
        <v>100</v>
      </c>
      <c r="I78" s="28" t="s">
        <v>156</v>
      </c>
      <c r="J78" s="27"/>
    </row>
    <row r="79" spans="2:11" ht="46.8" x14ac:dyDescent="0.3">
      <c r="B79" s="11" t="s">
        <v>105</v>
      </c>
      <c r="C79" s="3" t="s">
        <v>51</v>
      </c>
      <c r="D79" s="16">
        <f>D80</f>
        <v>18134</v>
      </c>
      <c r="E79" s="16">
        <f t="shared" ref="E79:F79" si="18">E80</f>
        <v>719.2</v>
      </c>
      <c r="F79" s="16">
        <f t="shared" si="18"/>
        <v>719.1</v>
      </c>
      <c r="G79" s="2">
        <f t="shared" si="15"/>
        <v>3.9654792103231502</v>
      </c>
      <c r="H79" s="2">
        <f t="shared" si="16"/>
        <v>99.986095661846491</v>
      </c>
      <c r="I79" s="24"/>
      <c r="J79" s="27"/>
    </row>
    <row r="80" spans="2:11" ht="116.4" customHeight="1" x14ac:dyDescent="0.3">
      <c r="B80" s="33" t="s">
        <v>106</v>
      </c>
      <c r="C80" s="34" t="s">
        <v>52</v>
      </c>
      <c r="D80" s="17">
        <v>18134</v>
      </c>
      <c r="E80" s="17">
        <v>719.2</v>
      </c>
      <c r="F80" s="17">
        <v>719.1</v>
      </c>
      <c r="G80" s="31">
        <f t="shared" si="15"/>
        <v>3.9654792103231502</v>
      </c>
      <c r="H80" s="31">
        <f t="shared" si="16"/>
        <v>99.986095661846491</v>
      </c>
      <c r="I80" s="25" t="s">
        <v>110</v>
      </c>
      <c r="J80" s="27"/>
    </row>
    <row r="85" spans="9:10" ht="88.2" customHeight="1" x14ac:dyDescent="0.3">
      <c r="I85" s="46"/>
      <c r="J85" s="46"/>
    </row>
  </sheetData>
  <mergeCells count="68">
    <mergeCell ref="H71:H72"/>
    <mergeCell ref="J71:J72"/>
    <mergeCell ref="I71:I72"/>
    <mergeCell ref="G9:G10"/>
    <mergeCell ref="H9:H10"/>
    <mergeCell ref="G66:G67"/>
    <mergeCell ref="H66:H67"/>
    <mergeCell ref="J66:J67"/>
    <mergeCell ref="I21:I23"/>
    <mergeCell ref="J21:J23"/>
    <mergeCell ref="G21:G23"/>
    <mergeCell ref="H21:H23"/>
    <mergeCell ref="G40:G42"/>
    <mergeCell ref="H58:H59"/>
    <mergeCell ref="G58:G59"/>
    <mergeCell ref="B4:J4"/>
    <mergeCell ref="I1:J1"/>
    <mergeCell ref="I8:I10"/>
    <mergeCell ref="J8:J10"/>
    <mergeCell ref="D21:D23"/>
    <mergeCell ref="E21:E23"/>
    <mergeCell ref="F21:F23"/>
    <mergeCell ref="B21:B23"/>
    <mergeCell ref="C21:C23"/>
    <mergeCell ref="C8:C10"/>
    <mergeCell ref="D8:D10"/>
    <mergeCell ref="E8:E10"/>
    <mergeCell ref="F8:F10"/>
    <mergeCell ref="G8:H8"/>
    <mergeCell ref="B5:J5"/>
    <mergeCell ref="B71:B72"/>
    <mergeCell ref="C71:C72"/>
    <mergeCell ref="B43:B46"/>
    <mergeCell ref="C43:C46"/>
    <mergeCell ref="B40:B42"/>
    <mergeCell ref="C40:C42"/>
    <mergeCell ref="B58:B59"/>
    <mergeCell ref="C58:C59"/>
    <mergeCell ref="F40:F42"/>
    <mergeCell ref="D40:D42"/>
    <mergeCell ref="E40:E42"/>
    <mergeCell ref="D58:D59"/>
    <mergeCell ref="E58:E59"/>
    <mergeCell ref="F58:F59"/>
    <mergeCell ref="G71:G72"/>
    <mergeCell ref="C66:C67"/>
    <mergeCell ref="D66:D67"/>
    <mergeCell ref="E66:E67"/>
    <mergeCell ref="F66:F67"/>
    <mergeCell ref="D71:D72"/>
    <mergeCell ref="E71:E72"/>
    <mergeCell ref="F71:F72"/>
    <mergeCell ref="J40:J42"/>
    <mergeCell ref="J58:J59"/>
    <mergeCell ref="I85:J85"/>
    <mergeCell ref="H40:H42"/>
    <mergeCell ref="B8:B10"/>
    <mergeCell ref="I40:I42"/>
    <mergeCell ref="I66:I67"/>
    <mergeCell ref="I43:I46"/>
    <mergeCell ref="J43:J46"/>
    <mergeCell ref="D43:D46"/>
    <mergeCell ref="E43:E46"/>
    <mergeCell ref="F43:F46"/>
    <mergeCell ref="G43:G46"/>
    <mergeCell ref="H43:H46"/>
    <mergeCell ref="I58:I59"/>
    <mergeCell ref="B66:B67"/>
  </mergeCells>
  <pageMargins left="0.70866141732283472" right="0.70866141732283472" top="0.74803149606299213" bottom="0.74803149606299213" header="0.31496062992125984" footer="0.31496062992125984"/>
  <pageSetup paperSize="9" scale="60" firstPageNumber="627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11</vt:lpstr>
      <vt:lpstr>'Приложение 11'!Заголовки_для_печати</vt:lpstr>
      <vt:lpstr>'Приложение 11'!Область_печати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Соколовский Ростислав</dc:creator>
  <cp:lastModifiedBy>Губкина Марина Петровна</cp:lastModifiedBy>
  <cp:lastPrinted>2024-03-25T10:10:35Z</cp:lastPrinted>
  <dcterms:created xsi:type="dcterms:W3CDTF">2015-06-05T18:19:34Z</dcterms:created>
  <dcterms:modified xsi:type="dcterms:W3CDTF">2024-03-25T10:14:47Z</dcterms:modified>
</cp:coreProperties>
</file>