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5" windowWidth="14805" windowHeight="7530"/>
  </bookViews>
  <sheets>
    <sheet name="Приложение 8" sheetId="1" r:id="rId1"/>
  </sheets>
  <definedNames>
    <definedName name="_xlnm.Print_Titles" localSheetId="0">'Приложение 8'!$5:$6</definedName>
    <definedName name="_xlnm.Print_Area" localSheetId="0">'Приложение 8'!$A$1:$H$105</definedName>
  </definedNames>
  <calcPr calcId="145621"/>
</workbook>
</file>

<file path=xl/calcChain.xml><?xml version="1.0" encoding="utf-8"?>
<calcChain xmlns="http://schemas.openxmlformats.org/spreadsheetml/2006/main">
  <c r="D94" i="1" l="1"/>
  <c r="D85" i="1"/>
  <c r="H77" i="1" l="1"/>
  <c r="H78" i="1"/>
  <c r="H81" i="1"/>
  <c r="H82" i="1"/>
  <c r="F85" i="1" l="1"/>
  <c r="F74" i="1" s="1"/>
  <c r="E85" i="1"/>
  <c r="E74" i="1" s="1"/>
  <c r="H86" i="1"/>
  <c r="H87" i="1"/>
  <c r="F94" i="1"/>
  <c r="E94" i="1"/>
  <c r="E88" i="1" s="1"/>
  <c r="E9" i="1"/>
  <c r="F9" i="1"/>
  <c r="F8" i="1" s="1"/>
  <c r="D9" i="1"/>
  <c r="D8" i="1" s="1"/>
  <c r="H12" i="1"/>
  <c r="H13" i="1"/>
  <c r="H14" i="1"/>
  <c r="H15" i="1"/>
  <c r="H11" i="1"/>
  <c r="H10" i="1"/>
  <c r="H9" i="1" l="1"/>
  <c r="H8" i="1" s="1"/>
  <c r="E8" i="1"/>
  <c r="H75" i="1" l="1"/>
  <c r="H76" i="1"/>
  <c r="H79" i="1"/>
  <c r="H80" i="1"/>
  <c r="H83" i="1"/>
  <c r="H84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G75" i="1"/>
  <c r="G76" i="1"/>
  <c r="G79" i="1"/>
  <c r="G80" i="1"/>
  <c r="G83" i="1"/>
  <c r="G84" i="1"/>
  <c r="G89" i="1"/>
  <c r="G90" i="1"/>
  <c r="G91" i="1"/>
  <c r="G92" i="1"/>
  <c r="G93" i="1"/>
  <c r="G95" i="1"/>
  <c r="G96" i="1"/>
  <c r="G97" i="1"/>
  <c r="G98" i="1"/>
  <c r="G99" i="1"/>
  <c r="G100" i="1"/>
  <c r="G101" i="1"/>
  <c r="G102" i="1"/>
  <c r="G103" i="1"/>
  <c r="G104" i="1"/>
  <c r="H64" i="1"/>
  <c r="H66" i="1"/>
  <c r="H67" i="1"/>
  <c r="H68" i="1"/>
  <c r="H69" i="1"/>
  <c r="H70" i="1"/>
  <c r="H71" i="1"/>
  <c r="G64" i="1"/>
  <c r="G66" i="1"/>
  <c r="G67" i="1"/>
  <c r="G68" i="1"/>
  <c r="G69" i="1"/>
  <c r="G70" i="1"/>
  <c r="G71" i="1"/>
  <c r="H53" i="1"/>
  <c r="H54" i="1"/>
  <c r="H55" i="1"/>
  <c r="H56" i="1"/>
  <c r="H57" i="1"/>
  <c r="H58" i="1"/>
  <c r="H59" i="1"/>
  <c r="H60" i="1"/>
  <c r="H61" i="1"/>
  <c r="H62" i="1"/>
  <c r="H63" i="1"/>
  <c r="G53" i="1"/>
  <c r="G54" i="1"/>
  <c r="G55" i="1"/>
  <c r="G56" i="1"/>
  <c r="G57" i="1"/>
  <c r="G58" i="1"/>
  <c r="G59" i="1"/>
  <c r="G60" i="1"/>
  <c r="G61" i="1"/>
  <c r="G62" i="1"/>
  <c r="G6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G45" i="1"/>
  <c r="G46" i="1"/>
  <c r="G47" i="1"/>
  <c r="G48" i="1"/>
  <c r="G49" i="1"/>
  <c r="G34" i="1"/>
  <c r="G35" i="1"/>
  <c r="G36" i="1"/>
  <c r="G37" i="1"/>
  <c r="G38" i="1"/>
  <c r="G39" i="1"/>
  <c r="G40" i="1"/>
  <c r="G41" i="1"/>
  <c r="G42" i="1"/>
  <c r="G43" i="1"/>
  <c r="G44" i="1"/>
  <c r="H19" i="1"/>
  <c r="H20" i="1"/>
  <c r="H21" i="1"/>
  <c r="H22" i="1"/>
  <c r="H23" i="1"/>
  <c r="H24" i="1"/>
  <c r="H25" i="1"/>
  <c r="H26" i="1"/>
  <c r="H27" i="1"/>
  <c r="H28" i="1"/>
  <c r="H29" i="1"/>
  <c r="H30" i="1"/>
  <c r="G29" i="1"/>
  <c r="G19" i="1"/>
  <c r="G20" i="1"/>
  <c r="G21" i="1"/>
  <c r="G22" i="1"/>
  <c r="G23" i="1"/>
  <c r="G24" i="1"/>
  <c r="G25" i="1"/>
  <c r="G26" i="1"/>
  <c r="G27" i="1"/>
  <c r="G28" i="1"/>
  <c r="G30" i="1"/>
  <c r="H85" i="1" l="1"/>
  <c r="G94" i="1"/>
  <c r="G85" i="1"/>
  <c r="F33" i="1" l="1"/>
  <c r="E33" i="1"/>
  <c r="D33" i="1"/>
  <c r="G33" i="1" l="1"/>
  <c r="H33" i="1"/>
  <c r="E52" i="1"/>
  <c r="F52" i="1"/>
  <c r="H52" i="1" l="1"/>
  <c r="D88" i="1"/>
  <c r="D74" i="1"/>
  <c r="G74" i="1" s="1"/>
  <c r="D73" i="1" l="1"/>
  <c r="F18" i="1"/>
  <c r="E18" i="1"/>
  <c r="D18" i="1"/>
  <c r="G18" i="1" l="1"/>
  <c r="H18" i="1"/>
  <c r="D65" i="1"/>
  <c r="D52" i="1"/>
  <c r="G52" i="1" s="1"/>
  <c r="F65" i="1"/>
  <c r="E65" i="1"/>
  <c r="G65" i="1" l="1"/>
  <c r="E51" i="1"/>
  <c r="H65" i="1"/>
  <c r="F51" i="1"/>
  <c r="H51" i="1" l="1"/>
  <c r="F88" i="1"/>
  <c r="G88" i="1" s="1"/>
  <c r="F32" i="1"/>
  <c r="E32" i="1"/>
  <c r="D32" i="1"/>
  <c r="F17" i="1"/>
  <c r="E17" i="1"/>
  <c r="D17" i="1"/>
  <c r="G32" i="1" l="1"/>
  <c r="H74" i="1"/>
  <c r="H88" i="1"/>
  <c r="H32" i="1"/>
  <c r="G17" i="1"/>
  <c r="H17" i="1"/>
  <c r="E73" i="1"/>
  <c r="F73" i="1"/>
  <c r="G73" i="1" s="1"/>
  <c r="D51" i="1"/>
  <c r="D105" i="1" l="1"/>
  <c r="G51" i="1"/>
  <c r="F105" i="1"/>
  <c r="H73" i="1"/>
  <c r="E105" i="1"/>
  <c r="G105" i="1" l="1"/>
  <c r="H105" i="1"/>
</calcChain>
</file>

<file path=xl/sharedStrings.xml><?xml version="1.0" encoding="utf-8"?>
<sst xmlns="http://schemas.openxmlformats.org/spreadsheetml/2006/main" count="148" uniqueCount="80">
  <si>
    <t>№ п/п</t>
  </si>
  <si>
    <t>Всего объем субсидий на финансовое обеспечение выполнения муниципальных заданий, тыс. рублей</t>
  </si>
  <si>
    <t>Муниципальные услуги:</t>
  </si>
  <si>
    <t>Тыс. рублей</t>
  </si>
  <si>
    <t>Муниципальные работы:</t>
  </si>
  <si>
    <t>Обеспечение соблюдения лесного законодательства, выявление нарушений и принятие мер в соответствии с законодательством</t>
  </si>
  <si>
    <t>Тушение лесных пожаров</t>
  </si>
  <si>
    <t>Обеспечение сохранности и целостности историко-архитектурного комплекса, исторической среды и ландшафтов</t>
  </si>
  <si>
    <t>Управление образования администрации города Югорска</t>
  </si>
  <si>
    <t>Организация отдыха детей и молодежи</t>
  </si>
  <si>
    <t>Реализация дополнительных общеразвивающих программ</t>
  </si>
  <si>
    <t>Количество человеко-часов (человеко-час)</t>
  </si>
  <si>
    <t>Реализация основных общеобразовательных программ дошкольного образования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</si>
  <si>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</si>
  <si>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</si>
  <si>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</si>
  <si>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Присмотр и уход</t>
  </si>
  <si>
    <t>Управление культуры администрации города Югорска</t>
  </si>
  <si>
    <t>Организация и проведение мероприятий</t>
  </si>
  <si>
    <t>Публичный показ музейных предметов, музейных коллекций</t>
  </si>
  <si>
    <t xml:space="preserve">Библиотечное, библиографическое и информационное обслуживание пользователей библиотеки </t>
  </si>
  <si>
    <t>Реализация дополнительных предпрофессиональных программ в области искусств</t>
  </si>
  <si>
    <t>Организация деятельности клубных формирований и формирований самодеятельного народного творчества</t>
  </si>
  <si>
    <t>Формирование, учёт, изучение, обеспечение физического сохранения и безопасности фондов библиотек, включая оцифровку фондов</t>
  </si>
  <si>
    <t xml:space="preserve">Формирование, учёт, изучение, обеспечение физического сохранения и безопасности музейных предметов, музейных коллекций </t>
  </si>
  <si>
    <t>Управление социальной политики администрации города Югорска</t>
  </si>
  <si>
    <t>Спортивная подготовка по неолимпийским видам спорта</t>
  </si>
  <si>
    <t>Спортивная подготовка по олимпийским видам спорта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</si>
  <si>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</si>
  <si>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</t>
  </si>
  <si>
    <t>Организация досуга детей, подростков и молодежи</t>
  </si>
  <si>
    <t>Организация и проведение официальных спортивных мероприятий</t>
  </si>
  <si>
    <t>Организация и проведение физкультурных и спортивных мероприятий в рамках Всероссийского физкультурно-спортивного комплекса «Готов к труду и обороне» (ГТО) (за исключением тестирования выполнения нормативов испытаний комплекса ГТО)</t>
  </si>
  <si>
    <t>Организация и проведение спортивно – оздоровительной работы по развитию физической культуры и спорта среди различных групп населения</t>
  </si>
  <si>
    <t>Итого расходов на выполнение муниципальных заданий</t>
  </si>
  <si>
    <t>Предупреждение возникновения и распространения лесных пожаров, включая территорию ООПТ</t>
  </si>
  <si>
    <r>
      <t>Муниципальные услуги</t>
    </r>
    <r>
      <rPr>
        <sz val="10"/>
        <rFont val="PT Astra Serif"/>
        <family val="1"/>
        <charset val="204"/>
      </rPr>
      <t>:</t>
    </r>
  </si>
  <si>
    <t xml:space="preserve"> </t>
  </si>
  <si>
    <t>Приложение 8 к пояснительной записке</t>
  </si>
  <si>
    <t>Число детей (человек)</t>
  </si>
  <si>
    <t>Число обучающихся (человек)</t>
  </si>
  <si>
    <t>Количество проведенных мероприятий (единица)</t>
  </si>
  <si>
    <t xml:space="preserve">Число посетителей (человек) </t>
  </si>
  <si>
    <t>Количество посещений (единица)</t>
  </si>
  <si>
    <t>Число лиц, прошедших спортивную подготовку на этапах спортивной подготовки (человек)</t>
  </si>
  <si>
    <t xml:space="preserve">Департамент муниципальной собственности и градостроительства администрации города Югорска </t>
  </si>
  <si>
    <t>Показатели объема (единицы измерения)</t>
  </si>
  <si>
    <t>Предоставление питания</t>
  </si>
  <si>
    <t>Количество мероприятий (ЕД)</t>
  </si>
  <si>
    <t>Количество общественных объединений (ЕД)</t>
  </si>
  <si>
    <t>Количество клубных формирований (ЕД)</t>
  </si>
  <si>
    <t>Количество документов (ЕД)</t>
  </si>
  <si>
    <t>Количество предметов (ЕД)</t>
  </si>
  <si>
    <t>Количество привлеченных лиц (ЧЕЛ)</t>
  </si>
  <si>
    <t>Количество мероприятий (шт)</t>
  </si>
  <si>
    <t>Количество проверок (ЕД)</t>
  </si>
  <si>
    <t>Площадь (га)</t>
  </si>
  <si>
    <t>Количество единиц (шт)</t>
  </si>
  <si>
    <t>Протяженность (км)</t>
  </si>
  <si>
    <t>Площадь территории (м2)</t>
  </si>
  <si>
    <t>Число человеко-дней пребывания (человеко-день)</t>
  </si>
  <si>
    <t>Количество человек (человек)</t>
  </si>
  <si>
    <t>Количество мероприятий (ЕД), количество мероприятий (шт)</t>
  </si>
  <si>
    <t>Наименование показателя</t>
  </si>
  <si>
    <t>% исполнения</t>
  </si>
  <si>
    <t xml:space="preserve">Сведения о выполнении муниципальными учреждениями муниципальных заданий на оказание муниципальных услуг (выполнение работ), а также об объемах субсидий на финансовое обеспечение выполнения муниципальных заданий на оказание соответствующих услуг (выполнение работ) за 2023 год </t>
  </si>
  <si>
    <t>Первоначально утвержденное плановое значение на 2023 год</t>
  </si>
  <si>
    <t>Уточненное плановое значение на 2023 год</t>
  </si>
  <si>
    <t>Фактическое  значение за 2023 год</t>
  </si>
  <si>
    <t xml:space="preserve">Администрация города Югорска </t>
  </si>
  <si>
    <t xml:space="preserve">Осуществление издательской деятельности </t>
  </si>
  <si>
    <t>Производство и выпуск сетевого издания</t>
  </si>
  <si>
    <t>Количество номеров, шт</t>
  </si>
  <si>
    <t>Количество печатных страниц, шт</t>
  </si>
  <si>
    <t>Размещение информации, Мбайт</t>
  </si>
  <si>
    <t>Реализация дополнительных образовательных программ спортивной подготовки по олимпийским видам спорта</t>
  </si>
  <si>
    <t>Реализация дополнительных образовательных программ по неолимпийским видам спорта</t>
  </si>
  <si>
    <t>Обеспечение участия сборных команд в официальных спортивных мероприятиях</t>
  </si>
  <si>
    <t>к первонача-льно утвержден-ному плановому значению</t>
  </si>
  <si>
    <t>к уточнен-ному плановому значению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</si>
</sst>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scheme val="minor"/>
    </font>
    <font>
      <sz val="11"/>
      <name val="PT Astra Serif"/>
      <family val="1"/>
      <charset val="204"/>
    </font>
    <font>
      <sz val="10"/>
      <name val="PT Astra Serif"/>
      <family val="1"/>
      <charset val="204"/>
    </font>
    <font>
      <b/>
      <sz val="12"/>
      <name val="PT Astra Serif"/>
      <family val="1"/>
      <charset val="204"/>
    </font>
    <font>
      <b/>
      <sz val="10"/>
      <name val="PT Astra Serif"/>
      <family val="1"/>
      <charset val="204"/>
    </font>
    <font>
      <i/>
      <sz val="10"/>
      <name val="PT Astra Serif"/>
      <family val="1"/>
      <charset val="204"/>
    </font>
    <font>
      <sz val="10"/>
      <color rgb="FF00B050"/>
      <name val="PT Astra Serif"/>
      <family val="1"/>
      <charset val="204"/>
    </font>
    <font>
      <b/>
      <i/>
      <sz val="10"/>
      <name val="PT Astra Serif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3"/>
      <name val="PT Astra Serif"/>
      <family val="1"/>
      <charset val="204"/>
    </font>
    <font>
      <sz val="12"/>
      <name val="PT Astra Serif"/>
      <family val="1"/>
      <charset val="204"/>
    </font>
    <font>
      <b/>
      <sz val="13"/>
      <name val="PT Astra Serif"/>
      <family val="1"/>
      <charset val="204"/>
    </font>
    <font>
      <sz val="10"/>
      <name val="PT Astra Serif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2" borderId="0" xfId="0" applyFill="1"/>
    <xf numFmtId="0" fontId="1" fillId="2" borderId="0" xfId="0" applyFont="1" applyFill="1"/>
    <xf numFmtId="164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0" fillId="2" borderId="0" xfId="0" applyNumberFormat="1" applyFill="1"/>
    <xf numFmtId="164" fontId="6" fillId="2" borderId="0" xfId="0" applyNumberFormat="1" applyFont="1" applyFill="1" applyBorder="1" applyAlignment="1">
      <alignment horizontal="center" vertical="center" wrapText="1"/>
    </xf>
    <xf numFmtId="165" fontId="0" fillId="2" borderId="0" xfId="0" applyNumberFormat="1" applyFill="1"/>
    <xf numFmtId="0" fontId="7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164" fontId="9" fillId="2" borderId="0" xfId="0" applyNumberFormat="1" applyFont="1" applyFill="1"/>
    <xf numFmtId="165" fontId="9" fillId="2" borderId="0" xfId="0" applyNumberFormat="1" applyFont="1" applyFill="1"/>
    <xf numFmtId="0" fontId="0" fillId="3" borderId="0" xfId="0" applyFill="1"/>
    <xf numFmtId="0" fontId="10" fillId="2" borderId="0" xfId="0" applyFont="1" applyFill="1"/>
    <xf numFmtId="0" fontId="0" fillId="2" borderId="0" xfId="0" applyFill="1" applyBorder="1"/>
    <xf numFmtId="164" fontId="0" fillId="2" borderId="0" xfId="0" applyNumberFormat="1" applyFill="1" applyBorder="1"/>
    <xf numFmtId="0" fontId="0" fillId="2" borderId="0" xfId="0" applyFill="1" applyBorder="1" applyAlignment="1"/>
    <xf numFmtId="165" fontId="8" fillId="2" borderId="0" xfId="0" applyNumberFormat="1" applyFont="1" applyFill="1" applyBorder="1"/>
    <xf numFmtId="164" fontId="8" fillId="2" borderId="0" xfId="0" applyNumberFormat="1" applyFont="1" applyFill="1" applyBorder="1"/>
    <xf numFmtId="0" fontId="2" fillId="2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right"/>
    </xf>
    <xf numFmtId="0" fontId="12" fillId="2" borderId="0" xfId="0" applyFont="1" applyFill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D161"/>
  <sheetViews>
    <sheetView tabSelected="1" view="pageBreakPreview" topLeftCell="A64" zoomScale="85" zoomScaleNormal="99" zoomScaleSheetLayoutView="85" workbookViewId="0">
      <selection activeCell="F97" sqref="F97"/>
    </sheetView>
  </sheetViews>
  <sheetFormatPr defaultColWidth="8.85546875" defaultRowHeight="15" x14ac:dyDescent="0.25"/>
  <cols>
    <col min="1" max="1" width="4.42578125" style="12" customWidth="1"/>
    <col min="2" max="2" width="53.28515625" style="12" customWidth="1"/>
    <col min="3" max="3" width="16.28515625" style="12" customWidth="1"/>
    <col min="4" max="4" width="15.7109375" style="12" customWidth="1"/>
    <col min="5" max="5" width="12.7109375" style="12" customWidth="1"/>
    <col min="6" max="6" width="12.85546875" style="12" customWidth="1"/>
    <col min="7" max="7" width="10.5703125" style="12" customWidth="1"/>
    <col min="8" max="8" width="10.7109375" style="12" customWidth="1"/>
    <col min="9" max="10" width="10.42578125" style="17" customWidth="1"/>
    <col min="11" max="13" width="8.85546875" style="17" customWidth="1"/>
    <col min="14" max="62" width="8.85546875" style="1" customWidth="1"/>
    <col min="63" max="16384" width="8.85546875" style="1"/>
  </cols>
  <sheetData>
    <row r="1" spans="1:8" ht="16.5" x14ac:dyDescent="0.25">
      <c r="A1" s="50" t="s">
        <v>38</v>
      </c>
      <c r="B1" s="50"/>
      <c r="C1" s="50"/>
      <c r="D1" s="50"/>
      <c r="E1" s="50"/>
      <c r="F1" s="50"/>
      <c r="G1" s="50"/>
      <c r="H1" s="50"/>
    </row>
    <row r="2" spans="1:8" ht="16.149999999999999" customHeight="1" x14ac:dyDescent="0.25">
      <c r="A2" s="16"/>
      <c r="B2" s="16"/>
      <c r="C2" s="16"/>
      <c r="D2" s="16"/>
      <c r="E2" s="16"/>
      <c r="F2" s="16"/>
    </row>
    <row r="3" spans="1:8" ht="55.9" customHeight="1" x14ac:dyDescent="0.25">
      <c r="A3" s="51" t="s">
        <v>65</v>
      </c>
      <c r="B3" s="51"/>
      <c r="C3" s="51"/>
      <c r="D3" s="51"/>
      <c r="E3" s="51"/>
      <c r="F3" s="51"/>
      <c r="G3" s="51"/>
      <c r="H3" s="51"/>
    </row>
    <row r="4" spans="1:8" x14ac:dyDescent="0.25">
      <c r="A4" s="2"/>
      <c r="B4" s="2"/>
      <c r="C4" s="2"/>
      <c r="D4" s="2"/>
      <c r="E4" s="2"/>
      <c r="F4" s="2"/>
    </row>
    <row r="5" spans="1:8" ht="24.6" customHeight="1" x14ac:dyDescent="0.25">
      <c r="A5" s="47" t="s">
        <v>0</v>
      </c>
      <c r="B5" s="47" t="s">
        <v>63</v>
      </c>
      <c r="C5" s="47" t="s">
        <v>46</v>
      </c>
      <c r="D5" s="47" t="s">
        <v>66</v>
      </c>
      <c r="E5" s="47" t="s">
        <v>67</v>
      </c>
      <c r="F5" s="47" t="s">
        <v>68</v>
      </c>
      <c r="G5" s="52" t="s">
        <v>64</v>
      </c>
      <c r="H5" s="52"/>
    </row>
    <row r="6" spans="1:8" ht="88.9" customHeight="1" x14ac:dyDescent="0.25">
      <c r="A6" s="47"/>
      <c r="B6" s="47"/>
      <c r="C6" s="47"/>
      <c r="D6" s="47"/>
      <c r="E6" s="47"/>
      <c r="F6" s="47"/>
      <c r="G6" s="29" t="s">
        <v>78</v>
      </c>
      <c r="H6" s="29" t="s">
        <v>79</v>
      </c>
    </row>
    <row r="7" spans="1:8" ht="21.6" customHeight="1" x14ac:dyDescent="0.25">
      <c r="A7" s="49" t="s">
        <v>69</v>
      </c>
      <c r="B7" s="49"/>
      <c r="C7" s="49"/>
      <c r="D7" s="49"/>
      <c r="E7" s="49"/>
      <c r="F7" s="49"/>
      <c r="G7" s="49"/>
      <c r="H7" s="49"/>
    </row>
    <row r="8" spans="1:8" ht="29.45" customHeight="1" x14ac:dyDescent="0.25">
      <c r="A8" s="26"/>
      <c r="B8" s="42" t="s">
        <v>1</v>
      </c>
      <c r="C8" s="42"/>
      <c r="D8" s="3">
        <f>D9</f>
        <v>0</v>
      </c>
      <c r="E8" s="3">
        <f t="shared" ref="E8:F8" si="0">E9</f>
        <v>18955.900000000001</v>
      </c>
      <c r="F8" s="3">
        <f t="shared" si="0"/>
        <v>18955.900000000001</v>
      </c>
      <c r="G8" s="26"/>
      <c r="H8" s="30">
        <f>H9</f>
        <v>100</v>
      </c>
    </row>
    <row r="9" spans="1:8" ht="20.45" customHeight="1" x14ac:dyDescent="0.25">
      <c r="A9" s="26"/>
      <c r="B9" s="27" t="s">
        <v>4</v>
      </c>
      <c r="C9" s="25"/>
      <c r="D9" s="3">
        <f>D11+D13+D15</f>
        <v>0</v>
      </c>
      <c r="E9" s="3">
        <f t="shared" ref="E9:F9" si="1">E11+E13+E15</f>
        <v>18955.900000000001</v>
      </c>
      <c r="F9" s="3">
        <f t="shared" si="1"/>
        <v>18955.900000000001</v>
      </c>
      <c r="G9" s="26"/>
      <c r="H9" s="30">
        <f>F9/E9*100</f>
        <v>100</v>
      </c>
    </row>
    <row r="10" spans="1:8" ht="32.450000000000003" customHeight="1" x14ac:dyDescent="0.25">
      <c r="A10" s="43">
        <v>1</v>
      </c>
      <c r="B10" s="40" t="s">
        <v>70</v>
      </c>
      <c r="C10" s="22" t="s">
        <v>72</v>
      </c>
      <c r="D10" s="24">
        <v>0</v>
      </c>
      <c r="E10" s="24">
        <v>34</v>
      </c>
      <c r="F10" s="24">
        <v>34</v>
      </c>
      <c r="G10" s="31"/>
      <c r="H10" s="32">
        <f t="shared" ref="H10:H15" si="2">F10/E10*100</f>
        <v>100</v>
      </c>
    </row>
    <row r="11" spans="1:8" ht="21.6" customHeight="1" x14ac:dyDescent="0.25">
      <c r="A11" s="45"/>
      <c r="B11" s="46"/>
      <c r="C11" s="22" t="s">
        <v>3</v>
      </c>
      <c r="D11" s="10">
        <v>0</v>
      </c>
      <c r="E11" s="10">
        <v>6855.5</v>
      </c>
      <c r="F11" s="10">
        <v>6855.5</v>
      </c>
      <c r="G11" s="10"/>
      <c r="H11" s="32">
        <f t="shared" si="2"/>
        <v>100</v>
      </c>
    </row>
    <row r="12" spans="1:8" ht="45" customHeight="1" x14ac:dyDescent="0.25">
      <c r="A12" s="45"/>
      <c r="B12" s="46"/>
      <c r="C12" s="22" t="s">
        <v>73</v>
      </c>
      <c r="D12" s="24">
        <v>0</v>
      </c>
      <c r="E12" s="24">
        <v>396</v>
      </c>
      <c r="F12" s="24">
        <v>396</v>
      </c>
      <c r="G12" s="5"/>
      <c r="H12" s="32">
        <f t="shared" si="2"/>
        <v>100</v>
      </c>
    </row>
    <row r="13" spans="1:8" ht="21.6" customHeight="1" x14ac:dyDescent="0.25">
      <c r="A13" s="44"/>
      <c r="B13" s="41"/>
      <c r="C13" s="22" t="s">
        <v>3</v>
      </c>
      <c r="D13" s="10">
        <v>0</v>
      </c>
      <c r="E13" s="10">
        <v>1289</v>
      </c>
      <c r="F13" s="10">
        <v>1289</v>
      </c>
      <c r="G13" s="10"/>
      <c r="H13" s="32">
        <f t="shared" si="2"/>
        <v>100</v>
      </c>
    </row>
    <row r="14" spans="1:8" ht="46.9" customHeight="1" x14ac:dyDescent="0.25">
      <c r="A14" s="43">
        <v>2</v>
      </c>
      <c r="B14" s="40" t="s">
        <v>71</v>
      </c>
      <c r="C14" s="22" t="s">
        <v>74</v>
      </c>
      <c r="D14" s="24">
        <v>0</v>
      </c>
      <c r="E14" s="11">
        <v>142465</v>
      </c>
      <c r="F14" s="11">
        <v>142465</v>
      </c>
      <c r="G14" s="5"/>
      <c r="H14" s="32">
        <f t="shared" si="2"/>
        <v>100</v>
      </c>
    </row>
    <row r="15" spans="1:8" ht="24.6" customHeight="1" x14ac:dyDescent="0.25">
      <c r="A15" s="44"/>
      <c r="B15" s="41"/>
      <c r="C15" s="22" t="s">
        <v>3</v>
      </c>
      <c r="D15" s="10">
        <v>0</v>
      </c>
      <c r="E15" s="10">
        <v>10811.4</v>
      </c>
      <c r="F15" s="10">
        <v>10811.4</v>
      </c>
      <c r="G15" s="33"/>
      <c r="H15" s="32">
        <f t="shared" si="2"/>
        <v>100</v>
      </c>
    </row>
    <row r="16" spans="1:8" ht="19.899999999999999" customHeight="1" x14ac:dyDescent="0.25">
      <c r="A16" s="49" t="s">
        <v>45</v>
      </c>
      <c r="B16" s="49"/>
      <c r="C16" s="49"/>
      <c r="D16" s="49"/>
      <c r="E16" s="49"/>
      <c r="F16" s="49"/>
      <c r="G16" s="49"/>
      <c r="H16" s="49"/>
    </row>
    <row r="17" spans="1:65" ht="33" customHeight="1" x14ac:dyDescent="0.25">
      <c r="A17" s="23"/>
      <c r="B17" s="42" t="s">
        <v>1</v>
      </c>
      <c r="C17" s="42"/>
      <c r="D17" s="28">
        <f>D18</f>
        <v>21799.999999999996</v>
      </c>
      <c r="E17" s="28">
        <f>E18</f>
        <v>28584.500000000004</v>
      </c>
      <c r="F17" s="28">
        <f>F18</f>
        <v>28584.300000000003</v>
      </c>
      <c r="G17" s="32">
        <f>F17/D17*100</f>
        <v>131.1206422018349</v>
      </c>
      <c r="H17" s="32">
        <f>F17/E17*100</f>
        <v>99.999300320103544</v>
      </c>
    </row>
    <row r="18" spans="1:65" ht="19.149999999999999" customHeight="1" x14ac:dyDescent="0.25">
      <c r="A18" s="24"/>
      <c r="B18" s="27" t="s">
        <v>4</v>
      </c>
      <c r="C18" s="22"/>
      <c r="D18" s="3">
        <f>D20+D22+D24+D30+D26+D28</f>
        <v>21799.999999999996</v>
      </c>
      <c r="E18" s="3">
        <f>E20+E22+E30+E24+E26+E28</f>
        <v>28584.500000000004</v>
      </c>
      <c r="F18" s="3">
        <f>F20+F22+F30+F24+F26+F28</f>
        <v>28584.300000000003</v>
      </c>
      <c r="G18" s="31">
        <f t="shared" ref="G18:G30" si="3">F18/D18*100</f>
        <v>131.1206422018349</v>
      </c>
      <c r="H18" s="31">
        <f t="shared" ref="H18:H30" si="4">F18/E18*100</f>
        <v>99.999300320103544</v>
      </c>
    </row>
    <row r="19" spans="1:65" ht="39.6" customHeight="1" x14ac:dyDescent="0.25">
      <c r="A19" s="47">
        <v>1</v>
      </c>
      <c r="B19" s="48" t="s">
        <v>5</v>
      </c>
      <c r="C19" s="22" t="s">
        <v>55</v>
      </c>
      <c r="D19" s="24">
        <v>1</v>
      </c>
      <c r="E19" s="24">
        <v>1</v>
      </c>
      <c r="F19" s="24">
        <v>1</v>
      </c>
      <c r="G19" s="32">
        <f t="shared" si="3"/>
        <v>100</v>
      </c>
      <c r="H19" s="32">
        <f t="shared" si="4"/>
        <v>100</v>
      </c>
    </row>
    <row r="20" spans="1:65" ht="20.45" customHeight="1" x14ac:dyDescent="0.25">
      <c r="A20" s="47"/>
      <c r="B20" s="48"/>
      <c r="C20" s="22" t="s">
        <v>3</v>
      </c>
      <c r="D20" s="10">
        <v>9091.4</v>
      </c>
      <c r="E20" s="10">
        <v>11589.2</v>
      </c>
      <c r="F20" s="10">
        <v>11589.2</v>
      </c>
      <c r="G20" s="32">
        <f t="shared" si="3"/>
        <v>127.47431638691511</v>
      </c>
      <c r="H20" s="32">
        <f t="shared" si="4"/>
        <v>100</v>
      </c>
    </row>
    <row r="21" spans="1:65" ht="27" customHeight="1" x14ac:dyDescent="0.25">
      <c r="A21" s="47">
        <v>2</v>
      </c>
      <c r="B21" s="48" t="s">
        <v>6</v>
      </c>
      <c r="C21" s="22" t="s">
        <v>56</v>
      </c>
      <c r="D21" s="24">
        <v>15.67</v>
      </c>
      <c r="E21" s="24">
        <v>15.67</v>
      </c>
      <c r="F21" s="24">
        <v>15.67</v>
      </c>
      <c r="G21" s="32">
        <f t="shared" si="3"/>
        <v>100</v>
      </c>
      <c r="H21" s="32">
        <f t="shared" si="4"/>
        <v>100</v>
      </c>
    </row>
    <row r="22" spans="1:65" ht="16.899999999999999" customHeight="1" x14ac:dyDescent="0.25">
      <c r="A22" s="47"/>
      <c r="B22" s="48"/>
      <c r="C22" s="22" t="s">
        <v>3</v>
      </c>
      <c r="D22" s="10">
        <v>2986.1</v>
      </c>
      <c r="E22" s="10">
        <v>3771.1</v>
      </c>
      <c r="F22" s="10">
        <v>3771.1</v>
      </c>
      <c r="G22" s="32">
        <f t="shared" si="3"/>
        <v>126.2884699105857</v>
      </c>
      <c r="H22" s="32">
        <f t="shared" si="4"/>
        <v>100</v>
      </c>
    </row>
    <row r="23" spans="1:65" ht="31.9" customHeight="1" x14ac:dyDescent="0.25">
      <c r="A23" s="47">
        <v>3</v>
      </c>
      <c r="B23" s="54" t="s">
        <v>35</v>
      </c>
      <c r="C23" s="22" t="s">
        <v>56</v>
      </c>
      <c r="D23" s="24">
        <v>77.5</v>
      </c>
      <c r="E23" s="24">
        <v>77.5</v>
      </c>
      <c r="F23" s="24">
        <v>77.5</v>
      </c>
      <c r="G23" s="32">
        <f t="shared" si="3"/>
        <v>100</v>
      </c>
      <c r="H23" s="32">
        <f t="shared" si="4"/>
        <v>100</v>
      </c>
      <c r="BL23" s="6"/>
    </row>
    <row r="24" spans="1:65" ht="22.15" customHeight="1" x14ac:dyDescent="0.25">
      <c r="A24" s="47"/>
      <c r="B24" s="54"/>
      <c r="C24" s="22" t="s">
        <v>3</v>
      </c>
      <c r="D24" s="10">
        <v>2248.8000000000002</v>
      </c>
      <c r="E24" s="10">
        <v>3151</v>
      </c>
      <c r="F24" s="10">
        <v>3151</v>
      </c>
      <c r="G24" s="32">
        <f t="shared" si="3"/>
        <v>140.11917467093559</v>
      </c>
      <c r="H24" s="32">
        <f t="shared" si="4"/>
        <v>100</v>
      </c>
      <c r="I24" s="18"/>
      <c r="BL24" s="7"/>
      <c r="BM24" s="7"/>
    </row>
    <row r="25" spans="1:65" ht="33" customHeight="1" x14ac:dyDescent="0.25">
      <c r="A25" s="47"/>
      <c r="B25" s="54"/>
      <c r="C25" s="22" t="s">
        <v>57</v>
      </c>
      <c r="D25" s="11">
        <v>3</v>
      </c>
      <c r="E25" s="11">
        <v>3</v>
      </c>
      <c r="F25" s="11">
        <v>3</v>
      </c>
      <c r="G25" s="32">
        <f t="shared" si="3"/>
        <v>100</v>
      </c>
      <c r="H25" s="32">
        <f t="shared" si="4"/>
        <v>100</v>
      </c>
    </row>
    <row r="26" spans="1:65" ht="22.15" customHeight="1" x14ac:dyDescent="0.25">
      <c r="A26" s="47"/>
      <c r="B26" s="54"/>
      <c r="C26" s="22" t="s">
        <v>3</v>
      </c>
      <c r="D26" s="10">
        <v>2248.8000000000002</v>
      </c>
      <c r="E26" s="10">
        <v>3151</v>
      </c>
      <c r="F26" s="10">
        <v>3151</v>
      </c>
      <c r="G26" s="32">
        <f t="shared" si="3"/>
        <v>140.11917467093559</v>
      </c>
      <c r="H26" s="32">
        <f t="shared" si="4"/>
        <v>100</v>
      </c>
    </row>
    <row r="27" spans="1:65" ht="30.6" customHeight="1" x14ac:dyDescent="0.25">
      <c r="A27" s="47"/>
      <c r="B27" s="54"/>
      <c r="C27" s="22" t="s">
        <v>58</v>
      </c>
      <c r="D27" s="11">
        <v>50</v>
      </c>
      <c r="E27" s="11">
        <v>50</v>
      </c>
      <c r="F27" s="11">
        <v>50</v>
      </c>
      <c r="G27" s="32">
        <f t="shared" si="3"/>
        <v>100</v>
      </c>
      <c r="H27" s="32">
        <f t="shared" si="4"/>
        <v>100</v>
      </c>
    </row>
    <row r="28" spans="1:65" ht="22.15" customHeight="1" x14ac:dyDescent="0.25">
      <c r="A28" s="47"/>
      <c r="B28" s="54"/>
      <c r="C28" s="22" t="s">
        <v>3</v>
      </c>
      <c r="D28" s="10">
        <v>2248.8000000000002</v>
      </c>
      <c r="E28" s="10">
        <v>3771.2</v>
      </c>
      <c r="F28" s="10">
        <v>3771</v>
      </c>
      <c r="G28" s="32">
        <f t="shared" si="3"/>
        <v>167.68943436499467</v>
      </c>
      <c r="H28" s="32">
        <f t="shared" si="4"/>
        <v>99.994696648281717</v>
      </c>
    </row>
    <row r="29" spans="1:65" ht="42.6" customHeight="1" x14ac:dyDescent="0.25">
      <c r="A29" s="47">
        <v>4</v>
      </c>
      <c r="B29" s="48" t="s">
        <v>7</v>
      </c>
      <c r="C29" s="22" t="s">
        <v>59</v>
      </c>
      <c r="D29" s="11">
        <v>40828</v>
      </c>
      <c r="E29" s="11">
        <v>40828</v>
      </c>
      <c r="F29" s="11">
        <v>40828</v>
      </c>
      <c r="G29" s="32">
        <f>F29/D29*100</f>
        <v>100</v>
      </c>
      <c r="H29" s="32">
        <f t="shared" si="4"/>
        <v>100</v>
      </c>
    </row>
    <row r="30" spans="1:65" x14ac:dyDescent="0.25">
      <c r="A30" s="47"/>
      <c r="B30" s="48"/>
      <c r="C30" s="22" t="s">
        <v>3</v>
      </c>
      <c r="D30" s="10">
        <v>2976.1</v>
      </c>
      <c r="E30" s="10">
        <v>3151</v>
      </c>
      <c r="F30" s="10">
        <v>3151</v>
      </c>
      <c r="G30" s="32">
        <f t="shared" si="3"/>
        <v>105.87681865528712</v>
      </c>
      <c r="H30" s="32">
        <f t="shared" si="4"/>
        <v>100</v>
      </c>
    </row>
    <row r="31" spans="1:65" ht="15.6" customHeight="1" x14ac:dyDescent="0.25">
      <c r="A31" s="49" t="s">
        <v>8</v>
      </c>
      <c r="B31" s="49"/>
      <c r="C31" s="49"/>
      <c r="D31" s="49"/>
      <c r="E31" s="49"/>
      <c r="F31" s="49"/>
      <c r="G31" s="53"/>
      <c r="H31" s="53"/>
    </row>
    <row r="32" spans="1:65" ht="37.15" customHeight="1" x14ac:dyDescent="0.25">
      <c r="A32" s="23"/>
      <c r="B32" s="42" t="s">
        <v>1</v>
      </c>
      <c r="C32" s="42"/>
      <c r="D32" s="28">
        <f>D33</f>
        <v>1709076.7</v>
      </c>
      <c r="E32" s="28">
        <f>E33</f>
        <v>1783319.9</v>
      </c>
      <c r="F32" s="28">
        <f>F33</f>
        <v>1780630.5</v>
      </c>
      <c r="G32" s="32">
        <f>F32/D32*100</f>
        <v>104.18669331809392</v>
      </c>
      <c r="H32" s="32">
        <f>F32/E32*100</f>
        <v>99.849191387366915</v>
      </c>
    </row>
    <row r="33" spans="1:13" ht="21.6" customHeight="1" x14ac:dyDescent="0.25">
      <c r="A33" s="24"/>
      <c r="B33" s="27" t="s">
        <v>2</v>
      </c>
      <c r="C33" s="22"/>
      <c r="D33" s="3">
        <f>D37+D39+D41+D43+D45+D47+D35+D49</f>
        <v>1709076.7</v>
      </c>
      <c r="E33" s="3">
        <f>E35+E37+E39+E41+E43+E45+E47+E49</f>
        <v>1783319.9</v>
      </c>
      <c r="F33" s="3">
        <f>F35+F37+F39+F41+F43+F45+F47+F49</f>
        <v>1780630.5</v>
      </c>
      <c r="G33" s="31">
        <f t="shared" ref="G33:G49" si="5">F33/D33*100</f>
        <v>104.18669331809392</v>
      </c>
      <c r="H33" s="31">
        <f t="shared" ref="H33:H49" si="6">F33/E33*100</f>
        <v>99.849191387366915</v>
      </c>
    </row>
    <row r="34" spans="1:13" s="15" customFormat="1" ht="54.6" customHeight="1" x14ac:dyDescent="0.25">
      <c r="A34" s="47">
        <v>1</v>
      </c>
      <c r="B34" s="48" t="s">
        <v>9</v>
      </c>
      <c r="C34" s="22" t="s">
        <v>60</v>
      </c>
      <c r="D34" s="11">
        <v>22224</v>
      </c>
      <c r="E34" s="11">
        <v>22035</v>
      </c>
      <c r="F34" s="11">
        <v>22035</v>
      </c>
      <c r="G34" s="32">
        <f t="shared" si="5"/>
        <v>99.149568034557234</v>
      </c>
      <c r="H34" s="32">
        <f t="shared" si="6"/>
        <v>100</v>
      </c>
      <c r="I34" s="19"/>
      <c r="J34" s="19"/>
      <c r="K34" s="19"/>
      <c r="L34" s="19"/>
      <c r="M34" s="19"/>
    </row>
    <row r="35" spans="1:13" ht="19.149999999999999" customHeight="1" x14ac:dyDescent="0.25">
      <c r="A35" s="47"/>
      <c r="B35" s="48"/>
      <c r="C35" s="22" t="s">
        <v>3</v>
      </c>
      <c r="D35" s="10">
        <v>8331.2000000000007</v>
      </c>
      <c r="E35" s="10">
        <v>8262.2000000000007</v>
      </c>
      <c r="F35" s="10">
        <v>8193.6</v>
      </c>
      <c r="G35" s="32">
        <f t="shared" si="5"/>
        <v>98.34837718455924</v>
      </c>
      <c r="H35" s="32">
        <f t="shared" si="6"/>
        <v>99.169712667328312</v>
      </c>
    </row>
    <row r="36" spans="1:13" ht="41.45" customHeight="1" x14ac:dyDescent="0.25">
      <c r="A36" s="47">
        <v>2</v>
      </c>
      <c r="B36" s="48" t="s">
        <v>10</v>
      </c>
      <c r="C36" s="22" t="s">
        <v>11</v>
      </c>
      <c r="D36" s="11">
        <v>100635</v>
      </c>
      <c r="E36" s="11">
        <v>114677</v>
      </c>
      <c r="F36" s="11">
        <v>114677</v>
      </c>
      <c r="G36" s="32">
        <f t="shared" si="5"/>
        <v>113.95339593580762</v>
      </c>
      <c r="H36" s="32">
        <f t="shared" si="6"/>
        <v>100</v>
      </c>
    </row>
    <row r="37" spans="1:13" ht="23.45" customHeight="1" x14ac:dyDescent="0.25">
      <c r="A37" s="47"/>
      <c r="B37" s="48"/>
      <c r="C37" s="22" t="s">
        <v>3</v>
      </c>
      <c r="D37" s="10">
        <v>30814.2</v>
      </c>
      <c r="E37" s="10">
        <v>34472.800000000003</v>
      </c>
      <c r="F37" s="10">
        <v>34464.1</v>
      </c>
      <c r="G37" s="32">
        <f t="shared" si="5"/>
        <v>111.84486373165619</v>
      </c>
      <c r="H37" s="32">
        <f t="shared" si="6"/>
        <v>99.974762711471058</v>
      </c>
    </row>
    <row r="38" spans="1:13" ht="47.45" customHeight="1" x14ac:dyDescent="0.25">
      <c r="A38" s="47">
        <v>3</v>
      </c>
      <c r="B38" s="48" t="s">
        <v>12</v>
      </c>
      <c r="C38" s="22" t="s">
        <v>40</v>
      </c>
      <c r="D38" s="11">
        <v>2312</v>
      </c>
      <c r="E38" s="11">
        <v>2183</v>
      </c>
      <c r="F38" s="11">
        <v>2197</v>
      </c>
      <c r="G38" s="32">
        <f t="shared" si="5"/>
        <v>95.025951557093421</v>
      </c>
      <c r="H38" s="32">
        <f t="shared" si="6"/>
        <v>100.64131928538708</v>
      </c>
    </row>
    <row r="39" spans="1:13" x14ac:dyDescent="0.25">
      <c r="A39" s="47"/>
      <c r="B39" s="48"/>
      <c r="C39" s="22" t="s">
        <v>3</v>
      </c>
      <c r="D39" s="10">
        <v>719182.6</v>
      </c>
      <c r="E39" s="10">
        <v>747441.5</v>
      </c>
      <c r="F39" s="10">
        <v>747441.4</v>
      </c>
      <c r="G39" s="32">
        <f t="shared" si="5"/>
        <v>103.92929417369108</v>
      </c>
      <c r="H39" s="32">
        <f t="shared" si="6"/>
        <v>99.999986621026522</v>
      </c>
    </row>
    <row r="40" spans="1:13" ht="45.6" customHeight="1" x14ac:dyDescent="0.25">
      <c r="A40" s="47">
        <v>4</v>
      </c>
      <c r="B40" s="48" t="s">
        <v>13</v>
      </c>
      <c r="C40" s="22" t="s">
        <v>40</v>
      </c>
      <c r="D40" s="11">
        <v>2317</v>
      </c>
      <c r="E40" s="11">
        <v>2284</v>
      </c>
      <c r="F40" s="11">
        <v>2267</v>
      </c>
      <c r="G40" s="32">
        <f t="shared" si="5"/>
        <v>97.842037116961592</v>
      </c>
      <c r="H40" s="32">
        <f t="shared" si="6"/>
        <v>99.255691768826608</v>
      </c>
    </row>
    <row r="41" spans="1:13" x14ac:dyDescent="0.25">
      <c r="A41" s="47"/>
      <c r="B41" s="48"/>
      <c r="C41" s="22" t="s">
        <v>3</v>
      </c>
      <c r="D41" s="10">
        <v>335035.2</v>
      </c>
      <c r="E41" s="10">
        <v>360584.4</v>
      </c>
      <c r="F41" s="10">
        <v>360576.8</v>
      </c>
      <c r="G41" s="32">
        <f t="shared" si="5"/>
        <v>107.62355716653056</v>
      </c>
      <c r="H41" s="32">
        <f t="shared" si="6"/>
        <v>99.997892310371711</v>
      </c>
    </row>
    <row r="42" spans="1:13" ht="44.45" customHeight="1" x14ac:dyDescent="0.25">
      <c r="A42" s="47">
        <v>5</v>
      </c>
      <c r="B42" s="48" t="s">
        <v>14</v>
      </c>
      <c r="C42" s="22" t="s">
        <v>40</v>
      </c>
      <c r="D42" s="11">
        <v>2700</v>
      </c>
      <c r="E42" s="11">
        <v>2760</v>
      </c>
      <c r="F42" s="11">
        <v>2751</v>
      </c>
      <c r="G42" s="32">
        <f t="shared" si="5"/>
        <v>101.8888888888889</v>
      </c>
      <c r="H42" s="32">
        <f t="shared" si="6"/>
        <v>99.673913043478251</v>
      </c>
    </row>
    <row r="43" spans="1:13" x14ac:dyDescent="0.25">
      <c r="A43" s="47"/>
      <c r="B43" s="48"/>
      <c r="C43" s="22" t="s">
        <v>3</v>
      </c>
      <c r="D43" s="10">
        <v>390420.9</v>
      </c>
      <c r="E43" s="10">
        <v>420344.6</v>
      </c>
      <c r="F43" s="10">
        <v>420335.7</v>
      </c>
      <c r="G43" s="32">
        <f t="shared" si="5"/>
        <v>107.66219226480959</v>
      </c>
      <c r="H43" s="32">
        <f t="shared" si="6"/>
        <v>99.997882689583747</v>
      </c>
    </row>
    <row r="44" spans="1:13" ht="49.9" customHeight="1" x14ac:dyDescent="0.25">
      <c r="A44" s="47">
        <v>6</v>
      </c>
      <c r="B44" s="48" t="s">
        <v>15</v>
      </c>
      <c r="C44" s="22" t="s">
        <v>40</v>
      </c>
      <c r="D44" s="24">
        <v>518</v>
      </c>
      <c r="E44" s="24">
        <v>468</v>
      </c>
      <c r="F44" s="24">
        <v>464</v>
      </c>
      <c r="G44" s="32">
        <f t="shared" si="5"/>
        <v>89.575289575289574</v>
      </c>
      <c r="H44" s="32">
        <f t="shared" si="6"/>
        <v>99.145299145299148</v>
      </c>
    </row>
    <row r="45" spans="1:13" x14ac:dyDescent="0.25">
      <c r="A45" s="47"/>
      <c r="B45" s="48"/>
      <c r="C45" s="22" t="s">
        <v>3</v>
      </c>
      <c r="D45" s="10">
        <v>74914.7</v>
      </c>
      <c r="E45" s="10">
        <v>80458.399999999994</v>
      </c>
      <c r="F45" s="10">
        <v>80456.7</v>
      </c>
      <c r="G45" s="32">
        <f t="shared" si="5"/>
        <v>107.39774703763081</v>
      </c>
      <c r="H45" s="32">
        <f t="shared" si="6"/>
        <v>99.997887106877599</v>
      </c>
    </row>
    <row r="46" spans="1:13" ht="31.9" customHeight="1" x14ac:dyDescent="0.25">
      <c r="A46" s="47">
        <v>7</v>
      </c>
      <c r="B46" s="48" t="s">
        <v>16</v>
      </c>
      <c r="C46" s="22" t="s">
        <v>39</v>
      </c>
      <c r="D46" s="11">
        <v>2312</v>
      </c>
      <c r="E46" s="11">
        <v>2185</v>
      </c>
      <c r="F46" s="11">
        <v>2199</v>
      </c>
      <c r="G46" s="32">
        <f t="shared" si="5"/>
        <v>95.112456747404835</v>
      </c>
      <c r="H46" s="32">
        <f t="shared" si="6"/>
        <v>100.64073226544623</v>
      </c>
    </row>
    <row r="47" spans="1:13" x14ac:dyDescent="0.25">
      <c r="A47" s="47"/>
      <c r="B47" s="48"/>
      <c r="C47" s="22" t="s">
        <v>3</v>
      </c>
      <c r="D47" s="10">
        <v>1566.3</v>
      </c>
      <c r="E47" s="10">
        <v>1396.1</v>
      </c>
      <c r="F47" s="10">
        <v>1396.1</v>
      </c>
      <c r="G47" s="32">
        <f t="shared" si="5"/>
        <v>89.133627019089573</v>
      </c>
      <c r="H47" s="32">
        <f t="shared" si="6"/>
        <v>100</v>
      </c>
    </row>
    <row r="48" spans="1:13" ht="38.25" x14ac:dyDescent="0.25">
      <c r="A48" s="38">
        <v>8</v>
      </c>
      <c r="B48" s="40" t="s">
        <v>47</v>
      </c>
      <c r="C48" s="22" t="s">
        <v>40</v>
      </c>
      <c r="D48" s="11">
        <v>5380</v>
      </c>
      <c r="E48" s="11">
        <v>5535</v>
      </c>
      <c r="F48" s="11">
        <v>5380</v>
      </c>
      <c r="G48" s="32">
        <f t="shared" si="5"/>
        <v>100</v>
      </c>
      <c r="H48" s="32">
        <f t="shared" si="6"/>
        <v>97.199638663053307</v>
      </c>
    </row>
    <row r="49" spans="1:82" x14ac:dyDescent="0.25">
      <c r="A49" s="39"/>
      <c r="B49" s="41"/>
      <c r="C49" s="22" t="s">
        <v>3</v>
      </c>
      <c r="D49" s="10">
        <v>148811.6</v>
      </c>
      <c r="E49" s="10">
        <v>130359.9</v>
      </c>
      <c r="F49" s="10">
        <v>127766.1</v>
      </c>
      <c r="G49" s="32">
        <f t="shared" si="5"/>
        <v>85.857621314467423</v>
      </c>
      <c r="H49" s="32">
        <f t="shared" si="6"/>
        <v>98.010277700427821</v>
      </c>
    </row>
    <row r="50" spans="1:82" ht="15.6" customHeight="1" x14ac:dyDescent="0.25">
      <c r="A50" s="49" t="s">
        <v>17</v>
      </c>
      <c r="B50" s="49"/>
      <c r="C50" s="49"/>
      <c r="D50" s="49"/>
      <c r="E50" s="49"/>
      <c r="F50" s="49"/>
      <c r="G50" s="49"/>
      <c r="H50" s="49"/>
    </row>
    <row r="51" spans="1:82" ht="34.9" customHeight="1" x14ac:dyDescent="0.25">
      <c r="A51" s="23"/>
      <c r="B51" s="42" t="s">
        <v>1</v>
      </c>
      <c r="C51" s="42"/>
      <c r="D51" s="28">
        <f>D52+D65</f>
        <v>261741.19999999995</v>
      </c>
      <c r="E51" s="28">
        <f>E52+E65</f>
        <v>285867.5</v>
      </c>
      <c r="F51" s="28">
        <f>F52+F65</f>
        <v>285854.90000000002</v>
      </c>
      <c r="G51" s="34">
        <f>F51/D51*100</f>
        <v>109.21280256986677</v>
      </c>
      <c r="H51" s="34">
        <f>F51/E51*100</f>
        <v>99.995592363595037</v>
      </c>
    </row>
    <row r="52" spans="1:82" ht="22.15" customHeight="1" x14ac:dyDescent="0.25">
      <c r="A52" s="24"/>
      <c r="B52" s="27" t="s">
        <v>36</v>
      </c>
      <c r="C52" s="4"/>
      <c r="D52" s="3">
        <f>D54+D56+D58+D60+D62+D64</f>
        <v>179969.09999999998</v>
      </c>
      <c r="E52" s="3">
        <f>E54+E56+E58+E60+E62+E64</f>
        <v>198074.4</v>
      </c>
      <c r="F52" s="3">
        <f>F54+F56+F58+F60+F62+F64</f>
        <v>198061.8</v>
      </c>
      <c r="G52" s="35">
        <f t="shared" ref="G52:G71" si="7">F52/D52*100</f>
        <v>110.05322580376298</v>
      </c>
      <c r="H52" s="35">
        <f t="shared" ref="H52:H71" si="8">F52/E52*100</f>
        <v>99.993638753922767</v>
      </c>
    </row>
    <row r="53" spans="1:82" ht="55.15" customHeight="1" x14ac:dyDescent="0.25">
      <c r="A53" s="47">
        <v>1</v>
      </c>
      <c r="B53" s="48" t="s">
        <v>18</v>
      </c>
      <c r="C53" s="22" t="s">
        <v>41</v>
      </c>
      <c r="D53" s="11">
        <v>1144</v>
      </c>
      <c r="E53" s="11">
        <v>1144</v>
      </c>
      <c r="F53" s="11">
        <v>1144</v>
      </c>
      <c r="G53" s="34">
        <f t="shared" si="7"/>
        <v>100</v>
      </c>
      <c r="H53" s="34">
        <f t="shared" si="8"/>
        <v>100</v>
      </c>
    </row>
    <row r="54" spans="1:82" ht="19.899999999999999" customHeight="1" x14ac:dyDescent="0.25">
      <c r="A54" s="47"/>
      <c r="B54" s="48"/>
      <c r="C54" s="22" t="s">
        <v>3</v>
      </c>
      <c r="D54" s="10">
        <v>54350.8</v>
      </c>
      <c r="E54" s="10">
        <v>58089.7</v>
      </c>
      <c r="F54" s="10">
        <v>58089.7</v>
      </c>
      <c r="G54" s="34">
        <f t="shared" si="7"/>
        <v>106.87919957019952</v>
      </c>
      <c r="H54" s="34">
        <f t="shared" si="8"/>
        <v>100</v>
      </c>
    </row>
    <row r="55" spans="1:82" ht="36" customHeight="1" x14ac:dyDescent="0.25">
      <c r="A55" s="47">
        <v>2</v>
      </c>
      <c r="B55" s="48" t="s">
        <v>19</v>
      </c>
      <c r="C55" s="22" t="s">
        <v>42</v>
      </c>
      <c r="D55" s="11">
        <v>157000</v>
      </c>
      <c r="E55" s="11">
        <v>157000</v>
      </c>
      <c r="F55" s="11">
        <v>162400</v>
      </c>
      <c r="G55" s="34">
        <f t="shared" si="7"/>
        <v>103.43949044585987</v>
      </c>
      <c r="H55" s="34">
        <f t="shared" si="8"/>
        <v>103.43949044585987</v>
      </c>
    </row>
    <row r="56" spans="1:82" ht="19.149999999999999" customHeight="1" x14ac:dyDescent="0.25">
      <c r="A56" s="47"/>
      <c r="B56" s="48"/>
      <c r="C56" s="22" t="s">
        <v>3</v>
      </c>
      <c r="D56" s="10">
        <v>13090.1</v>
      </c>
      <c r="E56" s="10">
        <v>13719.9</v>
      </c>
      <c r="F56" s="10">
        <v>13719.9</v>
      </c>
      <c r="G56" s="34">
        <f t="shared" si="7"/>
        <v>104.81126958541186</v>
      </c>
      <c r="H56" s="34">
        <f t="shared" si="8"/>
        <v>100</v>
      </c>
    </row>
    <row r="57" spans="1:82" ht="41.45" customHeight="1" x14ac:dyDescent="0.25">
      <c r="A57" s="47">
        <v>3</v>
      </c>
      <c r="B57" s="48" t="s">
        <v>20</v>
      </c>
      <c r="C57" s="22" t="s">
        <v>43</v>
      </c>
      <c r="D57" s="11">
        <v>263933</v>
      </c>
      <c r="E57" s="11">
        <v>263933</v>
      </c>
      <c r="F57" s="11">
        <v>263933</v>
      </c>
      <c r="G57" s="34">
        <f t="shared" si="7"/>
        <v>100</v>
      </c>
      <c r="H57" s="34">
        <f t="shared" si="8"/>
        <v>100</v>
      </c>
    </row>
    <row r="58" spans="1:82" x14ac:dyDescent="0.25">
      <c r="A58" s="47"/>
      <c r="B58" s="48"/>
      <c r="C58" s="22" t="s">
        <v>3</v>
      </c>
      <c r="D58" s="10">
        <v>18082.5</v>
      </c>
      <c r="E58" s="10">
        <v>19991.900000000001</v>
      </c>
      <c r="F58" s="10">
        <v>19991.900000000001</v>
      </c>
      <c r="G58" s="34">
        <f t="shared" si="7"/>
        <v>110.55938061661827</v>
      </c>
      <c r="H58" s="34">
        <f t="shared" si="8"/>
        <v>100</v>
      </c>
      <c r="CD58" s="1" t="s">
        <v>37</v>
      </c>
    </row>
    <row r="59" spans="1:82" ht="46.15" customHeight="1" x14ac:dyDescent="0.25">
      <c r="A59" s="47">
        <v>4</v>
      </c>
      <c r="B59" s="48" t="s">
        <v>21</v>
      </c>
      <c r="C59" s="22" t="s">
        <v>11</v>
      </c>
      <c r="D59" s="36">
        <v>214269.8</v>
      </c>
      <c r="E59" s="10">
        <v>214269.8</v>
      </c>
      <c r="F59" s="10">
        <v>212028.2</v>
      </c>
      <c r="G59" s="34">
        <f t="shared" si="7"/>
        <v>98.953842305355224</v>
      </c>
      <c r="H59" s="34">
        <f t="shared" si="8"/>
        <v>98.953842305355224</v>
      </c>
    </row>
    <row r="60" spans="1:82" ht="22.15" customHeight="1" x14ac:dyDescent="0.25">
      <c r="A60" s="47"/>
      <c r="B60" s="48"/>
      <c r="C60" s="22" t="s">
        <v>3</v>
      </c>
      <c r="D60" s="10">
        <v>87593.4</v>
      </c>
      <c r="E60" s="10">
        <v>92435</v>
      </c>
      <c r="F60" s="10">
        <v>92435</v>
      </c>
      <c r="G60" s="34">
        <f t="shared" si="7"/>
        <v>105.52735708398122</v>
      </c>
      <c r="H60" s="34">
        <f t="shared" si="8"/>
        <v>100</v>
      </c>
    </row>
    <row r="61" spans="1:82" ht="46.9" customHeight="1" x14ac:dyDescent="0.25">
      <c r="A61" s="47">
        <v>5</v>
      </c>
      <c r="B61" s="48" t="s">
        <v>10</v>
      </c>
      <c r="C61" s="22" t="s">
        <v>11</v>
      </c>
      <c r="D61" s="10">
        <v>2680</v>
      </c>
      <c r="E61" s="10">
        <v>21225</v>
      </c>
      <c r="F61" s="10">
        <v>21164.799999999999</v>
      </c>
      <c r="G61" s="34">
        <f t="shared" si="7"/>
        <v>789.73134328358208</v>
      </c>
      <c r="H61" s="34">
        <f t="shared" si="8"/>
        <v>99.716372202591288</v>
      </c>
    </row>
    <row r="62" spans="1:82" ht="21" customHeight="1" x14ac:dyDescent="0.25">
      <c r="A62" s="47"/>
      <c r="B62" s="48"/>
      <c r="C62" s="22" t="s">
        <v>3</v>
      </c>
      <c r="D62" s="10">
        <v>5751.9</v>
      </c>
      <c r="E62" s="10">
        <v>12577</v>
      </c>
      <c r="F62" s="10">
        <v>12564.4</v>
      </c>
      <c r="G62" s="34">
        <f t="shared" si="7"/>
        <v>218.43912446322085</v>
      </c>
      <c r="H62" s="34">
        <f t="shared" si="8"/>
        <v>99.89981712650075</v>
      </c>
    </row>
    <row r="63" spans="1:82" ht="59.45" customHeight="1" x14ac:dyDescent="0.25">
      <c r="A63" s="47">
        <v>6</v>
      </c>
      <c r="B63" s="54" t="s">
        <v>9</v>
      </c>
      <c r="C63" s="22" t="s">
        <v>60</v>
      </c>
      <c r="D63" s="11">
        <v>2625</v>
      </c>
      <c r="E63" s="11">
        <v>3108</v>
      </c>
      <c r="F63" s="11">
        <v>3108</v>
      </c>
      <c r="G63" s="34">
        <f t="shared" si="7"/>
        <v>118.39999999999999</v>
      </c>
      <c r="H63" s="34">
        <f t="shared" si="8"/>
        <v>100</v>
      </c>
    </row>
    <row r="64" spans="1:82" ht="19.899999999999999" customHeight="1" x14ac:dyDescent="0.25">
      <c r="A64" s="47"/>
      <c r="B64" s="54"/>
      <c r="C64" s="22" t="s">
        <v>3</v>
      </c>
      <c r="D64" s="10">
        <v>1100.4000000000001</v>
      </c>
      <c r="E64" s="10">
        <v>1260.9000000000001</v>
      </c>
      <c r="F64" s="10">
        <v>1260.9000000000001</v>
      </c>
      <c r="G64" s="34">
        <f t="shared" si="7"/>
        <v>114.5856052344602</v>
      </c>
      <c r="H64" s="34">
        <f t="shared" si="8"/>
        <v>100</v>
      </c>
    </row>
    <row r="65" spans="1:67" ht="20.45" customHeight="1" x14ac:dyDescent="0.25">
      <c r="A65" s="5"/>
      <c r="B65" s="27" t="s">
        <v>4</v>
      </c>
      <c r="C65" s="9"/>
      <c r="D65" s="3">
        <f>D67+D69+D71</f>
        <v>81772.099999999991</v>
      </c>
      <c r="E65" s="3">
        <f>E67+E69+E71</f>
        <v>87793.1</v>
      </c>
      <c r="F65" s="3">
        <f>F67+F69+F71</f>
        <v>87793.1</v>
      </c>
      <c r="G65" s="35">
        <f t="shared" si="7"/>
        <v>107.36314708806552</v>
      </c>
      <c r="H65" s="35">
        <f t="shared" si="8"/>
        <v>100</v>
      </c>
    </row>
    <row r="66" spans="1:67" ht="57" customHeight="1" x14ac:dyDescent="0.25">
      <c r="A66" s="47">
        <v>1</v>
      </c>
      <c r="B66" s="48" t="s">
        <v>22</v>
      </c>
      <c r="C66" s="22" t="s">
        <v>50</v>
      </c>
      <c r="D66" s="24">
        <v>56</v>
      </c>
      <c r="E66" s="24">
        <v>56</v>
      </c>
      <c r="F66" s="24">
        <v>56</v>
      </c>
      <c r="G66" s="34">
        <f t="shared" si="7"/>
        <v>100</v>
      </c>
      <c r="H66" s="34">
        <f t="shared" si="8"/>
        <v>100</v>
      </c>
    </row>
    <row r="67" spans="1:67" ht="19.899999999999999" customHeight="1" x14ac:dyDescent="0.25">
      <c r="A67" s="47"/>
      <c r="B67" s="48"/>
      <c r="C67" s="22" t="s">
        <v>3</v>
      </c>
      <c r="D67" s="10">
        <v>55214.5</v>
      </c>
      <c r="E67" s="10">
        <v>58287.1</v>
      </c>
      <c r="F67" s="10">
        <v>58287.1</v>
      </c>
      <c r="G67" s="34">
        <f t="shared" si="7"/>
        <v>105.56484256852818</v>
      </c>
      <c r="H67" s="34">
        <f t="shared" si="8"/>
        <v>100</v>
      </c>
    </row>
    <row r="68" spans="1:67" ht="39.6" customHeight="1" x14ac:dyDescent="0.25">
      <c r="A68" s="47">
        <v>2</v>
      </c>
      <c r="B68" s="48" t="s">
        <v>23</v>
      </c>
      <c r="C68" s="22" t="s">
        <v>51</v>
      </c>
      <c r="D68" s="11">
        <v>160350</v>
      </c>
      <c r="E68" s="11">
        <v>160350</v>
      </c>
      <c r="F68" s="11">
        <v>160355</v>
      </c>
      <c r="G68" s="34">
        <f t="shared" si="7"/>
        <v>100.00311817898347</v>
      </c>
      <c r="H68" s="34">
        <f t="shared" si="8"/>
        <v>100.00311817898347</v>
      </c>
    </row>
    <row r="69" spans="1:67" ht="17.45" customHeight="1" x14ac:dyDescent="0.25">
      <c r="A69" s="47"/>
      <c r="B69" s="48"/>
      <c r="C69" s="22" t="s">
        <v>3</v>
      </c>
      <c r="D69" s="10">
        <v>18082.400000000001</v>
      </c>
      <c r="E69" s="10">
        <v>19991.900000000001</v>
      </c>
      <c r="F69" s="10">
        <v>19991.900000000001</v>
      </c>
      <c r="G69" s="34">
        <f t="shared" si="7"/>
        <v>110.55999203645534</v>
      </c>
      <c r="H69" s="34">
        <f t="shared" si="8"/>
        <v>100</v>
      </c>
    </row>
    <row r="70" spans="1:67" ht="41.45" customHeight="1" x14ac:dyDescent="0.25">
      <c r="A70" s="47">
        <v>3</v>
      </c>
      <c r="B70" s="48" t="s">
        <v>24</v>
      </c>
      <c r="C70" s="22" t="s">
        <v>52</v>
      </c>
      <c r="D70" s="11">
        <v>36347</v>
      </c>
      <c r="E70" s="11">
        <v>36347</v>
      </c>
      <c r="F70" s="11">
        <v>36368</v>
      </c>
      <c r="G70" s="34">
        <f t="shared" si="7"/>
        <v>100.05777643271796</v>
      </c>
      <c r="H70" s="34">
        <f t="shared" si="8"/>
        <v>100.05777643271796</v>
      </c>
    </row>
    <row r="71" spans="1:67" x14ac:dyDescent="0.25">
      <c r="A71" s="47"/>
      <c r="B71" s="48"/>
      <c r="C71" s="22" t="s">
        <v>3</v>
      </c>
      <c r="D71" s="10">
        <v>8475.2000000000007</v>
      </c>
      <c r="E71" s="10">
        <v>9514.1</v>
      </c>
      <c r="F71" s="10">
        <v>9514.1</v>
      </c>
      <c r="G71" s="34">
        <f t="shared" si="7"/>
        <v>112.25811780252972</v>
      </c>
      <c r="H71" s="34">
        <f t="shared" si="8"/>
        <v>100</v>
      </c>
    </row>
    <row r="72" spans="1:67" ht="15.6" customHeight="1" x14ac:dyDescent="0.25">
      <c r="A72" s="49" t="s">
        <v>25</v>
      </c>
      <c r="B72" s="49"/>
      <c r="C72" s="49"/>
      <c r="D72" s="49"/>
      <c r="E72" s="49"/>
      <c r="F72" s="49"/>
      <c r="G72" s="49"/>
      <c r="H72" s="49"/>
    </row>
    <row r="73" spans="1:67" ht="36.6" customHeight="1" x14ac:dyDescent="0.25">
      <c r="A73" s="23"/>
      <c r="B73" s="42" t="s">
        <v>1</v>
      </c>
      <c r="C73" s="42"/>
      <c r="D73" s="28">
        <f>D74+D88</f>
        <v>232837.3</v>
      </c>
      <c r="E73" s="28">
        <f>E74+E88</f>
        <v>249950.10000000003</v>
      </c>
      <c r="F73" s="28">
        <f>F74+F88</f>
        <v>249889.5</v>
      </c>
      <c r="G73" s="32">
        <f>F73/D73*100</f>
        <v>107.32365475806498</v>
      </c>
      <c r="H73" s="32">
        <f>F73/E73*100</f>
        <v>99.975755160730074</v>
      </c>
    </row>
    <row r="74" spans="1:67" ht="18.600000000000001" customHeight="1" x14ac:dyDescent="0.25">
      <c r="A74" s="5"/>
      <c r="B74" s="27" t="s">
        <v>2</v>
      </c>
      <c r="C74" s="22"/>
      <c r="D74" s="3">
        <f>D76+D80+D85</f>
        <v>84845.1</v>
      </c>
      <c r="E74" s="3">
        <f>E76+E80+E85+E78+E82+E87</f>
        <v>180635.80000000002</v>
      </c>
      <c r="F74" s="3">
        <f>F76+F80+F85+F78+F82+F87</f>
        <v>180580.5</v>
      </c>
      <c r="G74" s="31">
        <f>F74/D74*100</f>
        <v>212.83550847367732</v>
      </c>
      <c r="H74" s="31">
        <f t="shared" ref="H74:H105" si="9">F74/E74*100</f>
        <v>99.969385913534296</v>
      </c>
    </row>
    <row r="75" spans="1:67" ht="105" customHeight="1" x14ac:dyDescent="0.25">
      <c r="A75" s="47">
        <v>1</v>
      </c>
      <c r="B75" s="48" t="s">
        <v>26</v>
      </c>
      <c r="C75" s="22" t="s">
        <v>44</v>
      </c>
      <c r="D75" s="24">
        <v>164</v>
      </c>
      <c r="E75" s="24">
        <v>164</v>
      </c>
      <c r="F75" s="24">
        <v>164</v>
      </c>
      <c r="G75" s="32">
        <f t="shared" ref="G75:G105" si="10">F75/D75*100</f>
        <v>100</v>
      </c>
      <c r="H75" s="32">
        <f t="shared" si="9"/>
        <v>100</v>
      </c>
    </row>
    <row r="76" spans="1:67" ht="19.149999999999999" customHeight="1" x14ac:dyDescent="0.25">
      <c r="A76" s="47"/>
      <c r="B76" s="48"/>
      <c r="C76" s="22" t="s">
        <v>3</v>
      </c>
      <c r="D76" s="10">
        <v>32778.5</v>
      </c>
      <c r="E76" s="10">
        <v>11764.3</v>
      </c>
      <c r="F76" s="10">
        <v>11764.3</v>
      </c>
      <c r="G76" s="32">
        <f t="shared" si="10"/>
        <v>35.890293942675839</v>
      </c>
      <c r="H76" s="32">
        <f t="shared" si="9"/>
        <v>100</v>
      </c>
      <c r="BM76" s="6"/>
      <c r="BO76" s="6"/>
    </row>
    <row r="77" spans="1:67" ht="100.9" customHeight="1" x14ac:dyDescent="0.25">
      <c r="A77" s="38">
        <v>2</v>
      </c>
      <c r="B77" s="40" t="s">
        <v>76</v>
      </c>
      <c r="C77" s="22" t="s">
        <v>44</v>
      </c>
      <c r="D77" s="10">
        <v>0</v>
      </c>
      <c r="E77" s="11">
        <v>167</v>
      </c>
      <c r="F77" s="11">
        <v>167</v>
      </c>
      <c r="G77" s="32"/>
      <c r="H77" s="32">
        <f>F77/E77*100</f>
        <v>100</v>
      </c>
      <c r="BM77" s="6"/>
      <c r="BO77" s="6"/>
    </row>
    <row r="78" spans="1:67" ht="19.149999999999999" customHeight="1" x14ac:dyDescent="0.25">
      <c r="A78" s="39"/>
      <c r="B78" s="41"/>
      <c r="C78" s="22" t="s">
        <v>3</v>
      </c>
      <c r="D78" s="10">
        <v>0</v>
      </c>
      <c r="E78" s="10">
        <v>25111.5</v>
      </c>
      <c r="F78" s="10">
        <v>25111.5</v>
      </c>
      <c r="G78" s="32"/>
      <c r="H78" s="32">
        <f>F78/E78*100</f>
        <v>100</v>
      </c>
      <c r="BM78" s="6"/>
      <c r="BO78" s="6"/>
    </row>
    <row r="79" spans="1:67" ht="107.45" customHeight="1" x14ac:dyDescent="0.25">
      <c r="A79" s="47">
        <v>3</v>
      </c>
      <c r="B79" s="48" t="s">
        <v>27</v>
      </c>
      <c r="C79" s="22" t="s">
        <v>44</v>
      </c>
      <c r="D79" s="24">
        <v>528</v>
      </c>
      <c r="E79" s="24">
        <v>528</v>
      </c>
      <c r="F79" s="24">
        <v>528</v>
      </c>
      <c r="G79" s="32">
        <f t="shared" si="10"/>
        <v>100</v>
      </c>
      <c r="H79" s="32">
        <f t="shared" si="9"/>
        <v>100</v>
      </c>
      <c r="BM79" s="8"/>
    </row>
    <row r="80" spans="1:67" ht="18.600000000000001" customHeight="1" x14ac:dyDescent="0.25">
      <c r="A80" s="47"/>
      <c r="B80" s="48"/>
      <c r="C80" s="22" t="s">
        <v>3</v>
      </c>
      <c r="D80" s="10">
        <v>38356.1</v>
      </c>
      <c r="E80" s="10">
        <v>41069.5</v>
      </c>
      <c r="F80" s="10">
        <v>41069.5</v>
      </c>
      <c r="G80" s="32">
        <f t="shared" si="10"/>
        <v>107.07423330317734</v>
      </c>
      <c r="H80" s="32">
        <f t="shared" si="9"/>
        <v>100</v>
      </c>
    </row>
    <row r="81" spans="1:65" ht="105.6" customHeight="1" x14ac:dyDescent="0.25">
      <c r="A81" s="38">
        <v>4</v>
      </c>
      <c r="B81" s="40" t="s">
        <v>75</v>
      </c>
      <c r="C81" s="22" t="s">
        <v>44</v>
      </c>
      <c r="D81" s="11">
        <v>0</v>
      </c>
      <c r="E81" s="11">
        <v>583</v>
      </c>
      <c r="F81" s="11">
        <v>583</v>
      </c>
      <c r="G81" s="32"/>
      <c r="H81" s="32">
        <f>F81/E81*100</f>
        <v>100</v>
      </c>
    </row>
    <row r="82" spans="1:65" ht="18.600000000000001" customHeight="1" x14ac:dyDescent="0.25">
      <c r="A82" s="39"/>
      <c r="B82" s="41"/>
      <c r="C82" s="22" t="s">
        <v>3</v>
      </c>
      <c r="D82" s="10">
        <v>0</v>
      </c>
      <c r="E82" s="10">
        <v>87664.9</v>
      </c>
      <c r="F82" s="10">
        <v>87664.9</v>
      </c>
      <c r="G82" s="32"/>
      <c r="H82" s="32">
        <f>F82/E82*100</f>
        <v>100</v>
      </c>
      <c r="I82" s="18"/>
      <c r="J82" s="18"/>
    </row>
    <row r="83" spans="1:65" ht="34.9" customHeight="1" x14ac:dyDescent="0.25">
      <c r="A83" s="47">
        <v>5</v>
      </c>
      <c r="B83" s="48" t="s">
        <v>9</v>
      </c>
      <c r="C83" s="22" t="s">
        <v>61</v>
      </c>
      <c r="D83" s="24">
        <v>381</v>
      </c>
      <c r="E83" s="24">
        <v>381</v>
      </c>
      <c r="F83" s="24">
        <v>381</v>
      </c>
      <c r="G83" s="32">
        <f t="shared" si="10"/>
        <v>100</v>
      </c>
      <c r="H83" s="32">
        <f t="shared" si="9"/>
        <v>100</v>
      </c>
    </row>
    <row r="84" spans="1:65" ht="48" customHeight="1" x14ac:dyDescent="0.25">
      <c r="A84" s="47"/>
      <c r="B84" s="48"/>
      <c r="C84" s="22" t="s">
        <v>60</v>
      </c>
      <c r="D84" s="24">
        <v>145</v>
      </c>
      <c r="E84" s="24">
        <v>131</v>
      </c>
      <c r="F84" s="24">
        <v>131</v>
      </c>
      <c r="G84" s="32">
        <f t="shared" si="10"/>
        <v>90.344827586206904</v>
      </c>
      <c r="H84" s="32">
        <f t="shared" si="9"/>
        <v>100</v>
      </c>
    </row>
    <row r="85" spans="1:65" ht="20.45" customHeight="1" x14ac:dyDescent="0.25">
      <c r="A85" s="47"/>
      <c r="B85" s="48"/>
      <c r="C85" s="22" t="s">
        <v>3</v>
      </c>
      <c r="D85" s="10">
        <f>13710.5</f>
        <v>13710.5</v>
      </c>
      <c r="E85" s="10">
        <f>12568.9</f>
        <v>12568.9</v>
      </c>
      <c r="F85" s="10">
        <f>12568.9</f>
        <v>12568.9</v>
      </c>
      <c r="G85" s="32">
        <f t="shared" si="10"/>
        <v>91.673534882024725</v>
      </c>
      <c r="H85" s="32">
        <f t="shared" si="9"/>
        <v>100</v>
      </c>
    </row>
    <row r="86" spans="1:65" ht="43.15" customHeight="1" x14ac:dyDescent="0.25">
      <c r="A86" s="38">
        <v>6</v>
      </c>
      <c r="B86" s="40" t="s">
        <v>10</v>
      </c>
      <c r="C86" s="22" t="s">
        <v>11</v>
      </c>
      <c r="D86" s="11">
        <v>0</v>
      </c>
      <c r="E86" s="10">
        <v>13478</v>
      </c>
      <c r="F86" s="10">
        <v>13291.16</v>
      </c>
      <c r="G86" s="32"/>
      <c r="H86" s="32">
        <f>F86/E86*100</f>
        <v>98.613740911114405</v>
      </c>
    </row>
    <row r="87" spans="1:65" ht="19.149999999999999" customHeight="1" x14ac:dyDescent="0.25">
      <c r="A87" s="39"/>
      <c r="B87" s="41"/>
      <c r="C87" s="22" t="s">
        <v>3</v>
      </c>
      <c r="D87" s="10">
        <v>0</v>
      </c>
      <c r="E87" s="10">
        <v>2456.6999999999998</v>
      </c>
      <c r="F87" s="10">
        <v>2401.4</v>
      </c>
      <c r="G87" s="32"/>
      <c r="H87" s="32">
        <f>F87/E87*100</f>
        <v>97.749012903488435</v>
      </c>
    </row>
    <row r="88" spans="1:65" ht="18.600000000000001" customHeight="1" x14ac:dyDescent="0.25">
      <c r="A88" s="5"/>
      <c r="B88" s="27" t="s">
        <v>4</v>
      </c>
      <c r="C88" s="27"/>
      <c r="D88" s="3">
        <f>D90+D92+D96+D98+D100+D102+D104+D94</f>
        <v>147992.19999999998</v>
      </c>
      <c r="E88" s="3">
        <f>E90+E92+E94+E96+E98+E100+E102+E104</f>
        <v>69314.3</v>
      </c>
      <c r="F88" s="3">
        <f>F90+F92+F94+F96+F98+F100+F102+F104</f>
        <v>69309</v>
      </c>
      <c r="G88" s="31">
        <f t="shared" si="10"/>
        <v>46.832873624420749</v>
      </c>
      <c r="H88" s="31">
        <f t="shared" si="9"/>
        <v>99.992353670166182</v>
      </c>
    </row>
    <row r="89" spans="1:65" ht="50.45" customHeight="1" x14ac:dyDescent="0.25">
      <c r="A89" s="47">
        <v>1</v>
      </c>
      <c r="B89" s="48" t="s">
        <v>28</v>
      </c>
      <c r="C89" s="22" t="s">
        <v>48</v>
      </c>
      <c r="D89" s="24">
        <v>11</v>
      </c>
      <c r="E89" s="24">
        <v>11</v>
      </c>
      <c r="F89" s="24">
        <v>11</v>
      </c>
      <c r="G89" s="32">
        <f t="shared" si="10"/>
        <v>100</v>
      </c>
      <c r="H89" s="32">
        <f t="shared" si="9"/>
        <v>100</v>
      </c>
    </row>
    <row r="90" spans="1:65" ht="18.600000000000001" customHeight="1" x14ac:dyDescent="0.25">
      <c r="A90" s="47"/>
      <c r="B90" s="48"/>
      <c r="C90" s="22" t="s">
        <v>3</v>
      </c>
      <c r="D90" s="37">
        <v>200</v>
      </c>
      <c r="E90" s="37">
        <v>720</v>
      </c>
      <c r="F90" s="37">
        <v>720</v>
      </c>
      <c r="G90" s="32">
        <f t="shared" si="10"/>
        <v>360</v>
      </c>
      <c r="H90" s="32">
        <f t="shared" si="9"/>
        <v>100</v>
      </c>
    </row>
    <row r="91" spans="1:65" ht="60" customHeight="1" x14ac:dyDescent="0.25">
      <c r="A91" s="47">
        <v>2</v>
      </c>
      <c r="B91" s="48" t="s">
        <v>29</v>
      </c>
      <c r="C91" s="22" t="s">
        <v>48</v>
      </c>
      <c r="D91" s="24">
        <v>13</v>
      </c>
      <c r="E91" s="24">
        <v>13</v>
      </c>
      <c r="F91" s="24">
        <v>13</v>
      </c>
      <c r="G91" s="32">
        <f t="shared" si="10"/>
        <v>100</v>
      </c>
      <c r="H91" s="32">
        <f t="shared" si="9"/>
        <v>100</v>
      </c>
    </row>
    <row r="92" spans="1:65" ht="28.15" customHeight="1" x14ac:dyDescent="0.25">
      <c r="A92" s="47"/>
      <c r="B92" s="48"/>
      <c r="C92" s="22" t="s">
        <v>3</v>
      </c>
      <c r="D92" s="10">
        <v>36961</v>
      </c>
      <c r="E92" s="10">
        <v>38433.599999999999</v>
      </c>
      <c r="F92" s="10">
        <v>38433.599999999999</v>
      </c>
      <c r="G92" s="32">
        <f t="shared" si="10"/>
        <v>103.98419956170018</v>
      </c>
      <c r="H92" s="32">
        <f t="shared" si="9"/>
        <v>100</v>
      </c>
    </row>
    <row r="93" spans="1:65" ht="49.15" customHeight="1" x14ac:dyDescent="0.25">
      <c r="A93" s="47">
        <v>3</v>
      </c>
      <c r="B93" s="54" t="s">
        <v>30</v>
      </c>
      <c r="C93" s="22" t="s">
        <v>48</v>
      </c>
      <c r="D93" s="24">
        <v>17</v>
      </c>
      <c r="E93" s="24">
        <v>17</v>
      </c>
      <c r="F93" s="24">
        <v>17</v>
      </c>
      <c r="G93" s="32">
        <f t="shared" si="10"/>
        <v>100</v>
      </c>
      <c r="H93" s="32">
        <f t="shared" si="9"/>
        <v>100</v>
      </c>
      <c r="I93" s="20"/>
      <c r="J93" s="20"/>
    </row>
    <row r="94" spans="1:65" ht="19.149999999999999" customHeight="1" x14ac:dyDescent="0.25">
      <c r="A94" s="47"/>
      <c r="B94" s="54"/>
      <c r="C94" s="22" t="s">
        <v>3</v>
      </c>
      <c r="D94" s="10">
        <f>6468.9</f>
        <v>6468.9</v>
      </c>
      <c r="E94" s="10">
        <f>605+6345.5</f>
        <v>6950.5</v>
      </c>
      <c r="F94" s="10">
        <f>605+6340.2</f>
        <v>6945.2</v>
      </c>
      <c r="G94" s="32">
        <f t="shared" si="10"/>
        <v>107.36292105303839</v>
      </c>
      <c r="H94" s="32">
        <f t="shared" si="9"/>
        <v>99.923746493058047</v>
      </c>
      <c r="I94" s="18"/>
      <c r="J94" s="21"/>
      <c r="BL94" s="6"/>
      <c r="BM94" s="6"/>
    </row>
    <row r="95" spans="1:65" ht="58.9" customHeight="1" x14ac:dyDescent="0.25">
      <c r="A95" s="47"/>
      <c r="B95" s="54"/>
      <c r="C95" s="22" t="s">
        <v>49</v>
      </c>
      <c r="D95" s="24">
        <v>42</v>
      </c>
      <c r="E95" s="24">
        <v>42</v>
      </c>
      <c r="F95" s="24">
        <v>42</v>
      </c>
      <c r="G95" s="32">
        <f t="shared" si="10"/>
        <v>100</v>
      </c>
      <c r="H95" s="32">
        <f t="shared" si="9"/>
        <v>100</v>
      </c>
    </row>
    <row r="96" spans="1:65" ht="17.45" customHeight="1" x14ac:dyDescent="0.25">
      <c r="A96" s="47"/>
      <c r="B96" s="54"/>
      <c r="C96" s="22" t="s">
        <v>3</v>
      </c>
      <c r="D96" s="10">
        <v>175</v>
      </c>
      <c r="E96" s="10">
        <v>175</v>
      </c>
      <c r="F96" s="37">
        <v>175</v>
      </c>
      <c r="G96" s="32">
        <f t="shared" si="10"/>
        <v>100</v>
      </c>
      <c r="H96" s="32">
        <f t="shared" si="9"/>
        <v>100</v>
      </c>
      <c r="J96" s="18"/>
      <c r="K96" s="18"/>
      <c r="L96" s="18"/>
    </row>
    <row r="97" spans="1:8" ht="72.599999999999994" customHeight="1" x14ac:dyDescent="0.25">
      <c r="A97" s="47">
        <v>4</v>
      </c>
      <c r="B97" s="48" t="s">
        <v>31</v>
      </c>
      <c r="C97" s="22" t="s">
        <v>62</v>
      </c>
      <c r="D97" s="24">
        <v>257</v>
      </c>
      <c r="E97" s="24">
        <v>280</v>
      </c>
      <c r="F97" s="24">
        <v>206</v>
      </c>
      <c r="G97" s="32">
        <f t="shared" si="10"/>
        <v>80.155642023346303</v>
      </c>
      <c r="H97" s="32">
        <f t="shared" si="9"/>
        <v>73.571428571428584</v>
      </c>
    </row>
    <row r="98" spans="1:8" ht="16.149999999999999" customHeight="1" x14ac:dyDescent="0.25">
      <c r="A98" s="47"/>
      <c r="B98" s="48"/>
      <c r="C98" s="22" t="s">
        <v>3</v>
      </c>
      <c r="D98" s="37">
        <v>483</v>
      </c>
      <c r="E98" s="37">
        <v>532.4</v>
      </c>
      <c r="F98" s="37">
        <v>532.4</v>
      </c>
      <c r="G98" s="32">
        <f t="shared" si="10"/>
        <v>110.22774327122153</v>
      </c>
      <c r="H98" s="32">
        <f t="shared" si="9"/>
        <v>100</v>
      </c>
    </row>
    <row r="99" spans="1:8" ht="46.9" customHeight="1" x14ac:dyDescent="0.25">
      <c r="A99" s="47">
        <v>5</v>
      </c>
      <c r="B99" s="48" t="s">
        <v>32</v>
      </c>
      <c r="C99" s="22" t="s">
        <v>54</v>
      </c>
      <c r="D99" s="24">
        <v>16</v>
      </c>
      <c r="E99" s="24">
        <v>17</v>
      </c>
      <c r="F99" s="24">
        <v>17</v>
      </c>
      <c r="G99" s="32">
        <f t="shared" si="10"/>
        <v>106.25</v>
      </c>
      <c r="H99" s="32">
        <f t="shared" si="9"/>
        <v>100</v>
      </c>
    </row>
    <row r="100" spans="1:8" ht="24.6" customHeight="1" x14ac:dyDescent="0.25">
      <c r="A100" s="47"/>
      <c r="B100" s="48"/>
      <c r="C100" s="22" t="s">
        <v>3</v>
      </c>
      <c r="D100" s="37">
        <v>27</v>
      </c>
      <c r="E100" s="37">
        <v>27</v>
      </c>
      <c r="F100" s="37">
        <v>27</v>
      </c>
      <c r="G100" s="32">
        <f t="shared" si="10"/>
        <v>100</v>
      </c>
      <c r="H100" s="32">
        <f t="shared" si="9"/>
        <v>100</v>
      </c>
    </row>
    <row r="101" spans="1:8" ht="48.6" customHeight="1" x14ac:dyDescent="0.25">
      <c r="A101" s="47">
        <v>6</v>
      </c>
      <c r="B101" s="56" t="s">
        <v>77</v>
      </c>
      <c r="C101" s="22" t="s">
        <v>54</v>
      </c>
      <c r="D101" s="24">
        <v>127</v>
      </c>
      <c r="E101" s="24">
        <v>131</v>
      </c>
      <c r="F101" s="24">
        <v>131</v>
      </c>
      <c r="G101" s="32">
        <f t="shared" si="10"/>
        <v>103.14960629921259</v>
      </c>
      <c r="H101" s="32">
        <f t="shared" si="9"/>
        <v>100</v>
      </c>
    </row>
    <row r="102" spans="1:8" ht="21" customHeight="1" x14ac:dyDescent="0.25">
      <c r="A102" s="47"/>
      <c r="B102" s="56"/>
      <c r="C102" s="22" t="s">
        <v>3</v>
      </c>
      <c r="D102" s="10">
        <v>5176.3999999999996</v>
      </c>
      <c r="E102" s="10">
        <v>5333.8</v>
      </c>
      <c r="F102" s="10">
        <v>5333.8</v>
      </c>
      <c r="G102" s="32">
        <f t="shared" si="10"/>
        <v>103.04072328259022</v>
      </c>
      <c r="H102" s="32">
        <f t="shared" si="9"/>
        <v>100</v>
      </c>
    </row>
    <row r="103" spans="1:8" ht="44.45" customHeight="1" x14ac:dyDescent="0.25">
      <c r="A103" s="47">
        <v>7</v>
      </c>
      <c r="B103" s="48" t="s">
        <v>33</v>
      </c>
      <c r="C103" s="22" t="s">
        <v>53</v>
      </c>
      <c r="D103" s="24">
        <v>200</v>
      </c>
      <c r="E103" s="24">
        <v>114</v>
      </c>
      <c r="F103" s="24">
        <v>114</v>
      </c>
      <c r="G103" s="32">
        <f t="shared" si="10"/>
        <v>56.999999999999993</v>
      </c>
      <c r="H103" s="32">
        <f t="shared" si="9"/>
        <v>100</v>
      </c>
    </row>
    <row r="104" spans="1:8" x14ac:dyDescent="0.25">
      <c r="A104" s="47"/>
      <c r="B104" s="48"/>
      <c r="C104" s="22" t="s">
        <v>3</v>
      </c>
      <c r="D104" s="10">
        <v>98500.9</v>
      </c>
      <c r="E104" s="10">
        <v>17142</v>
      </c>
      <c r="F104" s="10">
        <v>17142</v>
      </c>
      <c r="G104" s="32">
        <f t="shared" si="10"/>
        <v>17.402886674131913</v>
      </c>
      <c r="H104" s="32">
        <f t="shared" si="9"/>
        <v>100</v>
      </c>
    </row>
    <row r="105" spans="1:8" ht="19.899999999999999" customHeight="1" x14ac:dyDescent="0.25">
      <c r="A105" s="55" t="s">
        <v>34</v>
      </c>
      <c r="B105" s="55"/>
      <c r="C105" s="27" t="s">
        <v>3</v>
      </c>
      <c r="D105" s="3">
        <f>D73+D51+D32+D17+D8</f>
        <v>2225455.1999999997</v>
      </c>
      <c r="E105" s="3">
        <f>E73+E51+E32+E17+E8</f>
        <v>2366677.9</v>
      </c>
      <c r="F105" s="3">
        <f>F73+F51+F32+F17+F8</f>
        <v>2363915.0999999996</v>
      </c>
      <c r="G105" s="31">
        <f t="shared" si="10"/>
        <v>106.22164400343803</v>
      </c>
      <c r="H105" s="31">
        <f t="shared" si="9"/>
        <v>99.88326252592293</v>
      </c>
    </row>
    <row r="107" spans="1:8" hidden="1" x14ac:dyDescent="0.25"/>
    <row r="108" spans="1:8" hidden="1" x14ac:dyDescent="0.25"/>
    <row r="109" spans="1:8" hidden="1" x14ac:dyDescent="0.25"/>
    <row r="110" spans="1:8" hidden="1" x14ac:dyDescent="0.25"/>
    <row r="111" spans="1:8" hidden="1" x14ac:dyDescent="0.25"/>
    <row r="112" spans="1:8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spans="4:6" hidden="1" x14ac:dyDescent="0.25"/>
    <row r="146" spans="4:6" hidden="1" x14ac:dyDescent="0.25"/>
    <row r="147" spans="4:6" hidden="1" x14ac:dyDescent="0.25"/>
    <row r="148" spans="4:6" hidden="1" x14ac:dyDescent="0.25"/>
    <row r="149" spans="4:6" hidden="1" x14ac:dyDescent="0.25"/>
    <row r="150" spans="4:6" hidden="1" x14ac:dyDescent="0.25"/>
    <row r="151" spans="4:6" hidden="1" x14ac:dyDescent="0.25"/>
    <row r="152" spans="4:6" hidden="1" x14ac:dyDescent="0.25"/>
    <row r="153" spans="4:6" hidden="1" x14ac:dyDescent="0.25"/>
    <row r="154" spans="4:6" hidden="1" x14ac:dyDescent="0.25"/>
    <row r="155" spans="4:6" hidden="1" x14ac:dyDescent="0.25"/>
    <row r="156" spans="4:6" hidden="1" x14ac:dyDescent="0.25"/>
    <row r="157" spans="4:6" hidden="1" x14ac:dyDescent="0.25"/>
    <row r="159" spans="4:6" x14ac:dyDescent="0.25">
      <c r="D159" s="13"/>
      <c r="E159" s="13"/>
      <c r="F159" s="13"/>
    </row>
    <row r="160" spans="4:6" x14ac:dyDescent="0.25">
      <c r="D160" s="14"/>
      <c r="E160" s="14"/>
      <c r="F160" s="14"/>
    </row>
    <row r="161" spans="4:6" x14ac:dyDescent="0.25">
      <c r="D161" s="14"/>
      <c r="E161" s="14"/>
      <c r="F161" s="14"/>
    </row>
  </sheetData>
  <mergeCells count="92">
    <mergeCell ref="A21:A22"/>
    <mergeCell ref="B21:B22"/>
    <mergeCell ref="A7:H7"/>
    <mergeCell ref="A44:A45"/>
    <mergeCell ref="B44:B45"/>
    <mergeCell ref="A42:A43"/>
    <mergeCell ref="B42:B43"/>
    <mergeCell ref="A40:A41"/>
    <mergeCell ref="B40:B41"/>
    <mergeCell ref="A36:A37"/>
    <mergeCell ref="B36:B37"/>
    <mergeCell ref="A38:A39"/>
    <mergeCell ref="B38:B39"/>
    <mergeCell ref="A29:A30"/>
    <mergeCell ref="B29:B30"/>
    <mergeCell ref="A34:A35"/>
    <mergeCell ref="B34:B35"/>
    <mergeCell ref="B32:C32"/>
    <mergeCell ref="A46:A47"/>
    <mergeCell ref="B46:B47"/>
    <mergeCell ref="B51:C51"/>
    <mergeCell ref="A53:A54"/>
    <mergeCell ref="B53:B54"/>
    <mergeCell ref="A48:A49"/>
    <mergeCell ref="B48:B49"/>
    <mergeCell ref="A50:H50"/>
    <mergeCell ref="A55:A56"/>
    <mergeCell ref="B55:B56"/>
    <mergeCell ref="A57:A58"/>
    <mergeCell ref="B57:B58"/>
    <mergeCell ref="A59:A60"/>
    <mergeCell ref="B59:B60"/>
    <mergeCell ref="B66:B67"/>
    <mergeCell ref="A68:A69"/>
    <mergeCell ref="B68:B69"/>
    <mergeCell ref="A63:A64"/>
    <mergeCell ref="B63:B64"/>
    <mergeCell ref="A91:A92"/>
    <mergeCell ref="B91:B92"/>
    <mergeCell ref="A97:A98"/>
    <mergeCell ref="B97:B98"/>
    <mergeCell ref="A79:A80"/>
    <mergeCell ref="B79:B80"/>
    <mergeCell ref="A83:A85"/>
    <mergeCell ref="B83:B85"/>
    <mergeCell ref="A89:A90"/>
    <mergeCell ref="B89:B90"/>
    <mergeCell ref="B93:B96"/>
    <mergeCell ref="A93:A96"/>
    <mergeCell ref="A86:A87"/>
    <mergeCell ref="B86:B87"/>
    <mergeCell ref="A81:A82"/>
    <mergeCell ref="B81:B82"/>
    <mergeCell ref="A105:B105"/>
    <mergeCell ref="A99:A100"/>
    <mergeCell ref="B99:B100"/>
    <mergeCell ref="A101:A102"/>
    <mergeCell ref="B101:B102"/>
    <mergeCell ref="A103:A104"/>
    <mergeCell ref="B103:B104"/>
    <mergeCell ref="A1:H1"/>
    <mergeCell ref="A3:H3"/>
    <mergeCell ref="G5:H5"/>
    <mergeCell ref="A16:H16"/>
    <mergeCell ref="A31:H31"/>
    <mergeCell ref="B23:B28"/>
    <mergeCell ref="A23:A28"/>
    <mergeCell ref="F5:F6"/>
    <mergeCell ref="A5:A6"/>
    <mergeCell ref="B5:B6"/>
    <mergeCell ref="C5:C6"/>
    <mergeCell ref="D5:D6"/>
    <mergeCell ref="E5:E6"/>
    <mergeCell ref="B17:C17"/>
    <mergeCell ref="A19:A20"/>
    <mergeCell ref="B19:B20"/>
    <mergeCell ref="A77:A78"/>
    <mergeCell ref="B77:B78"/>
    <mergeCell ref="B8:C8"/>
    <mergeCell ref="A14:A15"/>
    <mergeCell ref="B14:B15"/>
    <mergeCell ref="A10:A13"/>
    <mergeCell ref="B10:B13"/>
    <mergeCell ref="A70:A71"/>
    <mergeCell ref="B70:B71"/>
    <mergeCell ref="B73:C73"/>
    <mergeCell ref="A75:A76"/>
    <mergeCell ref="B75:B76"/>
    <mergeCell ref="A72:H72"/>
    <mergeCell ref="A61:A62"/>
    <mergeCell ref="B61:B62"/>
    <mergeCell ref="A66:A67"/>
  </mergeCells>
  <pageMargins left="0.51181102362204722" right="0.47244094488188981" top="0.6692913385826772" bottom="0.74803149606299213" header="0.31496062992125984" footer="0.31496062992125984"/>
  <pageSetup paperSize="9" scale="67" firstPageNumber="352" fitToHeight="0" orientation="portrait" useFirstPageNumber="1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8</vt:lpstr>
      <vt:lpstr>'Приложение 8'!Заголовки_для_печати</vt:lpstr>
      <vt:lpstr>'Приложение 8'!Область_печати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2024-03-21T11:41:45Z</dcterms:modified>
</cp:coreProperties>
</file>